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17 Desktop\NuCore\"/>
    </mc:Choice>
  </mc:AlternateContent>
  <xr:revisionPtr revIDLastSave="0" documentId="8_{4A36E53C-9C67-43C6-831A-2B09BE302284}" xr6:coauthVersionLast="46" xr6:coauthVersionMax="46" xr10:uidLastSave="{00000000-0000-0000-0000-000000000000}"/>
  <bookViews>
    <workbookView xWindow="28680" yWindow="90" windowWidth="29040" windowHeight="17790" tabRatio="719" xr2:uid="{0F14518E-E2AC-469E-B265-0558BAD23E12}"/>
  </bookViews>
  <sheets>
    <sheet name="Solution Name &amp; Date" sheetId="2" r:id="rId1"/>
    <sheet name="Rating Matrix" sheetId="1" r:id="rId2"/>
    <sheet name="Results" sheetId="3" r:id="rId3"/>
  </sheets>
  <definedNames>
    <definedName name="_xlnm.Print_Area" localSheetId="1">'Rating Matrix'!$B$3:$G$86</definedName>
    <definedName name="_xlnm.Print_Area" localSheetId="2">Results!$B$3:$G$138</definedName>
    <definedName name="_xlnm.Print_Area" localSheetId="0">'Solution Name &amp; Date'!$A$1:$F$49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48" i="1" s="1"/>
  <c r="B7" i="3" l="1"/>
  <c r="B46" i="3" s="1"/>
  <c r="B89" i="3" s="1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F84" i="1"/>
  <c r="D77" i="1"/>
  <c r="G77" i="1" s="1"/>
  <c r="D75" i="1"/>
  <c r="G75" i="1" s="1"/>
  <c r="D78" i="1"/>
  <c r="G78" i="1" s="1"/>
  <c r="D76" i="1"/>
  <c r="G76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79" i="1"/>
  <c r="F55" i="1"/>
  <c r="D30" i="1"/>
  <c r="G30" i="1" s="1"/>
  <c r="D31" i="1"/>
  <c r="G31" i="1" s="1"/>
  <c r="D29" i="1"/>
  <c r="G2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28" i="1"/>
  <c r="G28" i="1" s="1"/>
  <c r="D27" i="1"/>
  <c r="G27" i="1" s="1"/>
  <c r="D26" i="1"/>
  <c r="G26" i="1" s="1"/>
  <c r="D25" i="1"/>
  <c r="G25" i="1" s="1"/>
  <c r="D24" i="1"/>
  <c r="G24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62" i="1"/>
  <c r="F37" i="1"/>
  <c r="F36" i="1"/>
  <c r="G8" i="1"/>
  <c r="G7" i="1"/>
  <c r="G48" i="1"/>
  <c r="G47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F56" i="1"/>
  <c r="F54" i="1"/>
  <c r="F63" i="1"/>
  <c r="F61" i="1"/>
  <c r="C82" i="1"/>
  <c r="F38" i="1"/>
  <c r="F35" i="1"/>
  <c r="F34" i="1"/>
  <c r="F33" i="1"/>
  <c r="F32" i="1"/>
  <c r="F31" i="1"/>
  <c r="F30" i="1"/>
  <c r="F29" i="1"/>
  <c r="F28" i="1"/>
  <c r="F27" i="1"/>
  <c r="F26" i="1"/>
  <c r="F25" i="1"/>
  <c r="F24" i="1"/>
  <c r="D82" i="1"/>
  <c r="F19" i="1"/>
  <c r="F20" i="1"/>
  <c r="F18" i="1"/>
  <c r="F17" i="1"/>
  <c r="F16" i="1"/>
  <c r="F15" i="1"/>
  <c r="F14" i="1"/>
  <c r="C166" i="3" l="1"/>
  <c r="B76" i="3" s="1"/>
  <c r="C176" i="3"/>
  <c r="E76" i="3" s="1"/>
  <c r="C189" i="3"/>
  <c r="D90" i="3" s="1"/>
  <c r="C144" i="3"/>
  <c r="B34" i="3" s="1"/>
  <c r="C151" i="3"/>
  <c r="F34" i="3" s="1"/>
  <c r="D9" i="1"/>
  <c r="D49" i="1"/>
  <c r="D50" i="1"/>
  <c r="D10" i="1"/>
  <c r="F82" i="1"/>
</calcChain>
</file>

<file path=xl/sharedStrings.xml><?xml version="1.0" encoding="utf-8"?>
<sst xmlns="http://schemas.openxmlformats.org/spreadsheetml/2006/main" count="185" uniqueCount="154">
  <si>
    <t>Rating</t>
  </si>
  <si>
    <t>Nucore Software Solutions</t>
  </si>
  <si>
    <t xml:space="preserve">Solution Name: </t>
  </si>
  <si>
    <t>LOW  (0)         HIGH (10)</t>
  </si>
  <si>
    <t>IMPORTANCE</t>
  </si>
  <si>
    <t>Corporate</t>
  </si>
  <si>
    <t>Platform Deployments (terminal, web-based, etc.)</t>
  </si>
  <si>
    <t>Multi-User, Multi-Location, Multi-Department</t>
  </si>
  <si>
    <t>Travel Industry Expertise (majority of  revenue derived from travel industy)</t>
  </si>
  <si>
    <t>Number of Years in Business (more than 10 years)</t>
  </si>
  <si>
    <t>Number of  Countries (3 or more with multiple clients in each)</t>
  </si>
  <si>
    <t>Number of Active Clients (more than 250 clients)</t>
  </si>
  <si>
    <t>Credibility (80% client satisfaction, 4 or 5 Star social media rating)</t>
  </si>
  <si>
    <t>Conversion Planning (client collaboration, data migration plan, on-site, etc.)</t>
  </si>
  <si>
    <t>Customer Support (multiple SLAs, multi-level response, incident tracking)</t>
  </si>
  <si>
    <t>Date of Last Software Upgrade (less time is higher rating)</t>
  </si>
  <si>
    <t>On-Premises Data Security/Privacy Solution</t>
  </si>
  <si>
    <t>Average Time between Upgrades</t>
  </si>
  <si>
    <t>Development Audit Trail &amp; Version Control with Reversal</t>
  </si>
  <si>
    <t>Database Engine License (less cost is higher rating)</t>
  </si>
  <si>
    <t>Data Migration Plan (collaborative? on-site?)</t>
  </si>
  <si>
    <t>Multi-GDS Compatibility of System</t>
  </si>
  <si>
    <t>System</t>
  </si>
  <si>
    <t>Features</t>
  </si>
  <si>
    <t>To Your Business</t>
  </si>
  <si>
    <t>Corporate &amp; System Ratings</t>
  </si>
  <si>
    <t>Automated Functions &amp; Features Ratings</t>
  </si>
  <si>
    <t>Automated Functions</t>
  </si>
  <si>
    <t>Automatic Backup</t>
  </si>
  <si>
    <t>Automated, Real Time GDS Credit Control &amp; Alerts</t>
  </si>
  <si>
    <t>Report Drill Down to Financial Origination (ticket/PNR, etc.)</t>
  </si>
  <si>
    <t>Auto-ADM Tracking and Drill Down Resolution</t>
  </si>
  <si>
    <t>On-Line Portal Auto-Access to Financial Data</t>
  </si>
  <si>
    <t>Non-GDS Data Collection (API, web scrapping, etc.)</t>
  </si>
  <si>
    <t>User Access and Control (credentials, roles, etc.)</t>
  </si>
  <si>
    <t>Unrestricted Chart of Accounts (codes, levels, groups, etc.)</t>
  </si>
  <si>
    <t>Flown Revenue Incentive Reporting</t>
  </si>
  <si>
    <t>Management Dashboards, Visual Representations</t>
  </si>
  <si>
    <t>Data Export (CSV, Excel, PDF, XML, etc.)</t>
  </si>
  <si>
    <t>Data Entry Recovery (mistake resolution)</t>
  </si>
  <si>
    <t>Rating Matrix</t>
  </si>
  <si>
    <t xml:space="preserve">Date Solution Rated: </t>
  </si>
  <si>
    <t xml:space="preserve">Instructions: </t>
  </si>
  <si>
    <t>1. Use the rating matrix to compare companies and products</t>
  </si>
  <si>
    <t>2. User sliders to change the Line Item rating from 0 to 10 for both Importance and Satisfaction.</t>
  </si>
  <si>
    <t>4. Satisfaction ratings are used to rate the company and Product for each Line Item.</t>
  </si>
  <si>
    <t>b. Or, drag the slider to the desired position</t>
  </si>
  <si>
    <t>3. Importance ratings are used to weight each Line Item.</t>
  </si>
  <si>
    <t>b. The lower the rating, the less important the Line Item is realtive to other Line Items</t>
  </si>
  <si>
    <t>a. The higher the rating, the more important the Line Item is relative to other Line Items</t>
  </si>
  <si>
    <t>a. The higher the rating, the more likely the Line Item is expected to meet your business needs.</t>
  </si>
  <si>
    <t>b. The lower the rating, the less likely the Line Item is expected to meet your business needs.</t>
  </si>
  <si>
    <t>5. Rating Points are the weighted number of points for the Line Item and calculated automatically</t>
  </si>
  <si>
    <t>6. Total Points are calculated for all Importance and Satisfactory Line Items</t>
  </si>
  <si>
    <t>7. The percent of Satisfactory Points of the total Importance Points incicates the degree that Line Items match business Needs.</t>
  </si>
  <si>
    <t>8. The Solution Score is the Weighted Average of all rated Line Items.</t>
  </si>
  <si>
    <t>9. The Solutions Score is the comparison metric from one solution to another. (Four decimal places are significant for comparison)</t>
  </si>
  <si>
    <t xml:space="preserve">Tips: </t>
  </si>
  <si>
    <t>1. If either Line Item rating is "0", an alert is displayed on how to fix the setting for a rating.</t>
  </si>
  <si>
    <t>2. If both Line Item ratings are "0", then the Line Item is ignored and an alert that it is not rated is displayed.</t>
  </si>
  <si>
    <t>a. Click the arrows to move the slider by 1 (each step moves from "0" (the lowest) to "10" (the highest)</t>
  </si>
  <si>
    <t>Automated Reconciliations (BSP, Bank)</t>
  </si>
  <si>
    <t>Automated BSP Link Integration</t>
  </si>
  <si>
    <t>Automatic Email alerts</t>
  </si>
  <si>
    <t>TMC Data Handouts (AMEX, GBT, CWT, FCM)</t>
  </si>
  <si>
    <t>Corporate Card Handouts (Airplus, AMEX, BTA, UATP, Mastercard)</t>
  </si>
  <si>
    <t>Weighted</t>
  </si>
  <si>
    <t xml:space="preserve">Google Sheets </t>
  </si>
  <si>
    <t xml:space="preserve">Microsoft Excel </t>
  </si>
  <si>
    <t>1. Same as above except:</t>
  </si>
  <si>
    <t xml:space="preserve">     c. "ERR" means there is an Out of Range error that should be corrected.</t>
  </si>
  <si>
    <t xml:space="preserve">     b. Enter ratings with a number from 1-10.</t>
  </si>
  <si>
    <t xml:space="preserve">     a. There are no sliders to adjust ratings.</t>
  </si>
  <si>
    <t xml:space="preserve">          If not corrected, Solution Score may not be accurate.</t>
  </si>
  <si>
    <t xml:space="preserve"> As Matched to Business Needs</t>
  </si>
  <si>
    <t>Automated</t>
  </si>
  <si>
    <t>Travel Expertise</t>
  </si>
  <si>
    <t>Industry Years</t>
  </si>
  <si>
    <t>Credibiity</t>
  </si>
  <si>
    <t>Planning</t>
  </si>
  <si>
    <t>Support</t>
  </si>
  <si>
    <t>Multiple Countries</t>
  </si>
  <si>
    <t>Number of Clients</t>
  </si>
  <si>
    <t>SOLUTION</t>
  </si>
  <si>
    <t>Line Item</t>
  </si>
  <si>
    <t xml:space="preserve">Overall Solution Score: </t>
  </si>
  <si>
    <t>SCORE</t>
  </si>
  <si>
    <t>Deployment</t>
  </si>
  <si>
    <t>Integrations</t>
  </si>
  <si>
    <t>Multi-User/Location</t>
  </si>
  <si>
    <t>On-Premises</t>
  </si>
  <si>
    <t>Upgrade Frequency</t>
  </si>
  <si>
    <t>Last Upgrade Age</t>
  </si>
  <si>
    <t>Cost of Upgrades</t>
  </si>
  <si>
    <t>Audit Trail</t>
  </si>
  <si>
    <t>Database Cost</t>
  </si>
  <si>
    <t>Migration Plan</t>
  </si>
  <si>
    <t>Multi-GDS</t>
  </si>
  <si>
    <t>Multi-Currency</t>
  </si>
  <si>
    <t>TMC Handouts</t>
  </si>
  <si>
    <t>Card Handouts</t>
  </si>
  <si>
    <t>CRM</t>
  </si>
  <si>
    <t>Upgrade Costs (less cost is higher rating)</t>
  </si>
  <si>
    <t>Front/Mid/Back Office Functional Integrations (not just connectivity)</t>
  </si>
  <si>
    <t>Integrated Customer Relationship Management</t>
  </si>
  <si>
    <t>Multi-Currency Accounting (not just printing)</t>
  </si>
  <si>
    <t>Dynamic Reports (sales, customer, supplier, productivity, financial, etc.)</t>
  </si>
  <si>
    <t>Integrated Fixed Assets Module (purchase, sales, depreciation, etc.)</t>
  </si>
  <si>
    <t>Lock/Unlock Facility (user, ledger, day/period, document)</t>
  </si>
  <si>
    <t>Agency Generated Flight Segment Data by GDS</t>
  </si>
  <si>
    <t>Document Attachments</t>
  </si>
  <si>
    <t>Ease of Daily, Monthly, Annual Book Closings (real time accounting)</t>
  </si>
  <si>
    <t>BSP Link Integration</t>
  </si>
  <si>
    <t>Scheculed Backups</t>
  </si>
  <si>
    <t>Report Drill Down</t>
  </si>
  <si>
    <t>ADM Tracking</t>
  </si>
  <si>
    <t>Email Alerts</t>
  </si>
  <si>
    <t>Portal Access</t>
  </si>
  <si>
    <t>GDS Credit Control</t>
  </si>
  <si>
    <t>Non-GDS Data Collection</t>
  </si>
  <si>
    <t>Agency Flight Segments</t>
  </si>
  <si>
    <t>Deep Access Credentials</t>
  </si>
  <si>
    <t>Lock/Unlock Facility</t>
  </si>
  <si>
    <t>Open Chart of Accounts</t>
  </si>
  <si>
    <t>Fixed Assets</t>
  </si>
  <si>
    <t>Invoicing &amp; Edits</t>
  </si>
  <si>
    <t>Real Time Accounting</t>
  </si>
  <si>
    <t>Automated Invoicing and Editing</t>
  </si>
  <si>
    <t>Easy Close</t>
  </si>
  <si>
    <t>Dynamic Reports</t>
  </si>
  <si>
    <t>Incentive Revenues</t>
  </si>
  <si>
    <t>Dashboards</t>
  </si>
  <si>
    <t>Doc Attachments</t>
  </si>
  <si>
    <t>Dat Export</t>
  </si>
  <si>
    <t>Data Entry Recovery</t>
  </si>
  <si>
    <t>Reconciliations (BPS)</t>
  </si>
  <si>
    <t>Page 6 of 6</t>
  </si>
  <si>
    <t>Page 5 of 6</t>
  </si>
  <si>
    <t>Page 4 of 6</t>
  </si>
  <si>
    <t>Page 3 of 6</t>
  </si>
  <si>
    <t>Page 2 of 6</t>
  </si>
  <si>
    <t>Page 1 of 6</t>
  </si>
  <si>
    <t xml:space="preserve">    The Way Forward</t>
  </si>
  <si>
    <t xml:space="preserve"> (Enter assesment name)</t>
  </si>
  <si>
    <t xml:space="preserve">Nucore Software Solutions  </t>
  </si>
  <si>
    <t xml:space="preserve">Assessment Matrix  </t>
  </si>
  <si>
    <t>Alerts and Corrective Actions</t>
  </si>
  <si>
    <t xml:space="preserve"> (Enter date last modified)</t>
  </si>
  <si>
    <t>Chart Data</t>
  </si>
  <si>
    <t xml:space="preserve">     a) Define your agency's importance for each line item (scale 1-10; 1 lowest importance &amp; 10 highest importance</t>
  </si>
  <si>
    <t xml:space="preserve">     b) Once importnace has been defined/rated, keep it the same for all systems being rated.</t>
  </si>
  <si>
    <t xml:space="preserve">     c) Rate the Solutions Satifaction for each system being rated.</t>
  </si>
  <si>
    <t xml:space="preserve">     e) The system with the highest Overall Solution Score is the best match to your agency rated importance requirements.</t>
  </si>
  <si>
    <t xml:space="preserve">     d) Compare Solution Scores (Overall, Corporate, System, Automation, &amp; Features) and Graphs of the differenct systems.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</si>
</sst>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7C1"/>
      <name val="Calibri"/>
      <family val="2"/>
      <scheme val="minor"/>
    </font>
    <font>
      <b/>
      <sz val="14"/>
      <color rgb="FF0077C1"/>
      <name val="Calibri"/>
      <family val="2"/>
      <scheme val="minor"/>
    </font>
    <font>
      <b/>
      <sz val="11"/>
      <color rgb="FF0077C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7C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2CAE2C"/>
        <bgColor indexed="64"/>
      </patternFill>
    </fill>
    <fill>
      <patternFill patternType="solid">
        <fgColor rgb="FF0077C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77C1"/>
      </left>
      <right style="thin">
        <color rgb="FF0077C1"/>
      </right>
      <top style="thin">
        <color rgb="FF0077C1"/>
      </top>
      <bottom style="thin">
        <color rgb="FF0077C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5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8" fillId="0" borderId="0" xfId="0" applyFont="1" applyFill="1"/>
    <xf numFmtId="0" fontId="0" fillId="0" borderId="2" xfId="0" applyFill="1" applyBorder="1"/>
    <xf numFmtId="0" fontId="6" fillId="0" borderId="0" xfId="0" applyFont="1" applyFill="1"/>
    <xf numFmtId="0" fontId="10" fillId="0" borderId="0" xfId="0" applyFont="1" applyFill="1"/>
    <xf numFmtId="14" fontId="5" fillId="0" borderId="0" xfId="0" applyNumberFormat="1" applyFont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9" fillId="0" borderId="0" xfId="0" applyFont="1" applyBorder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Border="1" applyAlignment="1" applyProtection="1">
      <alignment horizontal="center"/>
      <protection locked="0"/>
    </xf>
    <xf numFmtId="165" fontId="6" fillId="0" borderId="0" xfId="0" applyNumberFormat="1" applyFont="1" applyBorder="1" applyAlignment="1"/>
    <xf numFmtId="165" fontId="7" fillId="0" borderId="0" xfId="0" applyNumberFormat="1" applyFont="1" applyBorder="1" applyAlignment="1" applyProtection="1">
      <protection locked="0"/>
    </xf>
    <xf numFmtId="0" fontId="6" fillId="0" borderId="0" xfId="0" applyFont="1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center"/>
    </xf>
    <xf numFmtId="38" fontId="0" fillId="0" borderId="0" xfId="0" applyNumberFormat="1"/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Fill="1" applyBorder="1"/>
    <xf numFmtId="0" fontId="0" fillId="0" borderId="0" xfId="0" applyFill="1" applyBorder="1" applyProtection="1"/>
    <xf numFmtId="0" fontId="2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0" fillId="0" borderId="0" xfId="0" applyFill="1" applyBorder="1" applyAlignment="1">
      <alignment horizontal="left" vertical="center" indent="10"/>
    </xf>
    <xf numFmtId="0" fontId="3" fillId="0" borderId="0" xfId="0" applyFont="1" applyFill="1" applyBorder="1" applyAlignment="1">
      <alignment horizontal="right"/>
    </xf>
    <xf numFmtId="38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1" fillId="0" borderId="0" xfId="0" applyFont="1" applyFill="1" applyBorder="1"/>
    <xf numFmtId="0" fontId="8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38" fontId="2" fillId="0" borderId="2" xfId="0" applyNumberFormat="1" applyFont="1" applyBorder="1"/>
    <xf numFmtId="38" fontId="0" fillId="0" borderId="2" xfId="0" applyNumberFormat="1" applyBorder="1"/>
    <xf numFmtId="0" fontId="0" fillId="0" borderId="0" xfId="0" applyFill="1" applyBorder="1" applyAlignment="1" applyProtection="1">
      <alignment horizontal="left" indent="2"/>
      <protection locked="0"/>
    </xf>
    <xf numFmtId="0" fontId="3" fillId="0" borderId="0" xfId="0" applyFont="1" applyAlignment="1" applyProtection="1">
      <protection locked="0"/>
    </xf>
    <xf numFmtId="0" fontId="11" fillId="0" borderId="0" xfId="0" applyFont="1" applyBorder="1"/>
    <xf numFmtId="0" fontId="8" fillId="7" borderId="0" xfId="0" applyFont="1" applyFill="1" applyBorder="1"/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/>
    <xf numFmtId="0" fontId="16" fillId="0" borderId="1" xfId="0" applyFont="1" applyBorder="1" applyAlignment="1" applyProtection="1">
      <alignment horizontal="left"/>
      <protection locked="0"/>
    </xf>
    <xf numFmtId="14" fontId="7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/>
    <xf numFmtId="165" fontId="12" fillId="0" borderId="0" xfId="0" applyNumberFormat="1" applyFont="1" applyBorder="1" applyAlignment="1"/>
    <xf numFmtId="0" fontId="0" fillId="0" borderId="0" xfId="0" applyBorder="1" applyAlignment="1" applyProtection="1">
      <alignment horizontal="left" indent="1"/>
      <protection locked="0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5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Border="1" applyAlignment="1">
      <alignment horizontal="left"/>
    </xf>
    <xf numFmtId="0" fontId="19" fillId="7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0" fontId="2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 indent="9"/>
    </xf>
    <xf numFmtId="0" fontId="13" fillId="0" borderId="0" xfId="0" applyFont="1" applyBorder="1" applyAlignment="1">
      <alignment horizontal="left" indent="9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left" indent="9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left" indent="9"/>
      <protection locked="0"/>
    </xf>
    <xf numFmtId="0" fontId="0" fillId="6" borderId="8" xfId="0" applyFill="1" applyBorder="1" applyProtection="1">
      <protection locked="0"/>
    </xf>
    <xf numFmtId="0" fontId="17" fillId="0" borderId="0" xfId="0" applyFont="1" applyBorder="1" applyAlignment="1" applyProtection="1">
      <alignment horizontal="left" indent="1"/>
      <protection locked="0"/>
    </xf>
    <xf numFmtId="0" fontId="16" fillId="0" borderId="0" xfId="0" applyFont="1" applyBorder="1" applyAlignment="1" applyProtection="1">
      <alignment horizontal="left" indent="1"/>
      <protection locked="0"/>
    </xf>
    <xf numFmtId="0" fontId="0" fillId="5" borderId="6" xfId="0" applyFill="1" applyBorder="1" applyProtection="1"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1" fillId="7" borderId="0" xfId="0" applyFont="1" applyFill="1" applyBorder="1" applyProtection="1">
      <protection locked="0"/>
    </xf>
    <xf numFmtId="0" fontId="8" fillId="7" borderId="0" xfId="0" applyFont="1" applyFill="1" applyBorder="1" applyProtection="1"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left" indent="1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0" fontId="15" fillId="0" borderId="2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2" borderId="3" xfId="0" applyFill="1" applyBorder="1" applyAlignment="1" applyProtection="1">
      <alignment horizontal="left" inden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 indent="1"/>
      <protection locked="0"/>
    </xf>
    <xf numFmtId="0" fontId="0" fillId="0" borderId="3" xfId="0" applyFill="1" applyBorder="1" applyAlignment="1" applyProtection="1">
      <alignment horizontal="left" inden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 indent="1"/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indent="1"/>
      <protection locked="0"/>
    </xf>
    <xf numFmtId="0" fontId="0" fillId="0" borderId="0" xfId="0" applyFill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 inden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indent="1"/>
      <protection locked="0"/>
    </xf>
    <xf numFmtId="0" fontId="0" fillId="7" borderId="0" xfId="0" applyFill="1" applyBorder="1" applyProtection="1"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left" indent="1"/>
      <protection locked="0"/>
    </xf>
    <xf numFmtId="0" fontId="0" fillId="4" borderId="8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left" indent="1"/>
      <protection locked="0"/>
    </xf>
    <xf numFmtId="0" fontId="0" fillId="3" borderId="6" xfId="0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1" fillId="7" borderId="0" xfId="0" applyFont="1" applyFill="1" applyProtection="1">
      <protection locked="0"/>
    </xf>
    <xf numFmtId="0" fontId="8" fillId="7" borderId="0" xfId="0" applyFont="1" applyFill="1" applyProtection="1">
      <protection locked="0"/>
    </xf>
    <xf numFmtId="0" fontId="1" fillId="7" borderId="10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left" indent="2"/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indent="1"/>
      <protection locked="0"/>
    </xf>
    <xf numFmtId="0" fontId="15" fillId="0" borderId="2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left" indent="1"/>
      <protection locked="0"/>
    </xf>
    <xf numFmtId="0" fontId="0" fillId="0" borderId="5" xfId="0" applyFill="1" applyBorder="1" applyAlignment="1" applyProtection="1">
      <alignment horizontal="left" indent="1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vertical="center" indent="10"/>
      <protection locked="0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14" fillId="0" borderId="0" xfId="0" applyFont="1" applyAlignment="1" applyProtection="1">
      <alignment horizontal="right"/>
      <protection locked="0"/>
    </xf>
    <xf numFmtId="38" fontId="14" fillId="0" borderId="12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indent="1"/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165" fontId="20" fillId="0" borderId="0" xfId="0" applyNumberFormat="1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7C1"/>
      <color rgb="FFEAF3FA"/>
      <color rgb="FF2CAE2C"/>
      <color rgb="FF33CC33"/>
      <color rgb="FF008000"/>
      <color rgb="FFFF505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Corporate Assessment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Results!$E$143</c:f>
              <c:strCache>
                <c:ptCount val="1"/>
                <c:pt idx="0">
                  <c:v>IMPORTANCE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Results!$B$144:$B$150</c:f>
              <c:strCache>
                <c:ptCount val="7"/>
                <c:pt idx="0">
                  <c:v>Travel Expertise</c:v>
                </c:pt>
                <c:pt idx="1">
                  <c:v>Industry Years</c:v>
                </c:pt>
                <c:pt idx="2">
                  <c:v>Multiple Countries</c:v>
                </c:pt>
                <c:pt idx="3">
                  <c:v>Number of Clients</c:v>
                </c:pt>
                <c:pt idx="4">
                  <c:v>Credibiity</c:v>
                </c:pt>
                <c:pt idx="5">
                  <c:v>Planning</c:v>
                </c:pt>
                <c:pt idx="6">
                  <c:v>Support</c:v>
                </c:pt>
              </c:strCache>
            </c:strRef>
          </c:cat>
          <c:val>
            <c:numRef>
              <c:f>Results!$E$144:$E$150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4EB-88A6-E7236A83BF4F}"/>
            </c:ext>
          </c:extLst>
        </c:ser>
        <c:ser>
          <c:idx val="1"/>
          <c:order val="1"/>
          <c:tx>
            <c:strRef>
              <c:f>Results!$F$143</c:f>
              <c:strCache>
                <c:ptCount val="1"/>
                <c:pt idx="0">
                  <c:v>SOLUTION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Results!$B$144:$B$150</c:f>
              <c:strCache>
                <c:ptCount val="7"/>
                <c:pt idx="0">
                  <c:v>Travel Expertise</c:v>
                </c:pt>
                <c:pt idx="1">
                  <c:v>Industry Years</c:v>
                </c:pt>
                <c:pt idx="2">
                  <c:v>Multiple Countries</c:v>
                </c:pt>
                <c:pt idx="3">
                  <c:v>Number of Clients</c:v>
                </c:pt>
                <c:pt idx="4">
                  <c:v>Credibiity</c:v>
                </c:pt>
                <c:pt idx="5">
                  <c:v>Planning</c:v>
                </c:pt>
                <c:pt idx="6">
                  <c:v>Support</c:v>
                </c:pt>
              </c:strCache>
            </c:strRef>
          </c:cat>
          <c:val>
            <c:numRef>
              <c:f>Results!$F$144:$F$150</c:f>
              <c:numCache>
                <c:formatCode>#,##0_);[Red]\(#,##0\)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4EB-88A6-E7236A83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6528"/>
        <c:axId val="733446856"/>
      </c:radarChart>
      <c:catAx>
        <c:axId val="7334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856"/>
        <c:crosses val="autoZero"/>
        <c:auto val="1"/>
        <c:lblAlgn val="ctr"/>
        <c:lblOffset val="100"/>
        <c:noMultiLvlLbl val="0"/>
      </c:catAx>
      <c:valAx>
        <c:axId val="7334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Assessment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Results!$B$151:$B$165</c:f>
              <c:strCache>
                <c:ptCount val="15"/>
                <c:pt idx="0">
                  <c:v>Deployment</c:v>
                </c:pt>
                <c:pt idx="1">
                  <c:v>Integrations</c:v>
                </c:pt>
                <c:pt idx="2">
                  <c:v>Multi-User/Location</c:v>
                </c:pt>
                <c:pt idx="3">
                  <c:v>On-Premises</c:v>
                </c:pt>
                <c:pt idx="4">
                  <c:v>Last Upgrade Age</c:v>
                </c:pt>
                <c:pt idx="5">
                  <c:v>Upgrade Frequency</c:v>
                </c:pt>
                <c:pt idx="6">
                  <c:v>Cost of Upgrades</c:v>
                </c:pt>
                <c:pt idx="7">
                  <c:v>Audit Trail</c:v>
                </c:pt>
                <c:pt idx="8">
                  <c:v>Database Cost</c:v>
                </c:pt>
                <c:pt idx="9">
                  <c:v>Migration Plan</c:v>
                </c:pt>
                <c:pt idx="10">
                  <c:v>Multi-GDS</c:v>
                </c:pt>
                <c:pt idx="11">
                  <c:v>Multi-Currency</c:v>
                </c:pt>
                <c:pt idx="12">
                  <c:v>TMC Handouts</c:v>
                </c:pt>
                <c:pt idx="13">
                  <c:v>Card Handouts</c:v>
                </c:pt>
                <c:pt idx="14">
                  <c:v>CRM</c:v>
                </c:pt>
              </c:strCache>
            </c:strRef>
          </c:cat>
          <c:val>
            <c:numRef>
              <c:f>Results!$E$151:$E$165</c:f>
              <c:numCache>
                <c:formatCode>General</c:formatCode>
                <c:ptCount val="1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4EB-88A6-E7236A83BF4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Results!$B$151:$B$165</c:f>
              <c:strCache>
                <c:ptCount val="15"/>
                <c:pt idx="0">
                  <c:v>Deployment</c:v>
                </c:pt>
                <c:pt idx="1">
                  <c:v>Integrations</c:v>
                </c:pt>
                <c:pt idx="2">
                  <c:v>Multi-User/Location</c:v>
                </c:pt>
                <c:pt idx="3">
                  <c:v>On-Premises</c:v>
                </c:pt>
                <c:pt idx="4">
                  <c:v>Last Upgrade Age</c:v>
                </c:pt>
                <c:pt idx="5">
                  <c:v>Upgrade Frequency</c:v>
                </c:pt>
                <c:pt idx="6">
                  <c:v>Cost of Upgrades</c:v>
                </c:pt>
                <c:pt idx="7">
                  <c:v>Audit Trail</c:v>
                </c:pt>
                <c:pt idx="8">
                  <c:v>Database Cost</c:v>
                </c:pt>
                <c:pt idx="9">
                  <c:v>Migration Plan</c:v>
                </c:pt>
                <c:pt idx="10">
                  <c:v>Multi-GDS</c:v>
                </c:pt>
                <c:pt idx="11">
                  <c:v>Multi-Currency</c:v>
                </c:pt>
                <c:pt idx="12">
                  <c:v>TMC Handouts</c:v>
                </c:pt>
                <c:pt idx="13">
                  <c:v>Card Handouts</c:v>
                </c:pt>
                <c:pt idx="14">
                  <c:v>CRM</c:v>
                </c:pt>
              </c:strCache>
            </c:strRef>
          </c:cat>
          <c:val>
            <c:numRef>
              <c:f>Results!$F$151:$F$165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4EB-88A6-E7236A83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6528"/>
        <c:axId val="733446856"/>
      </c:radarChart>
      <c:catAx>
        <c:axId val="7334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856"/>
        <c:crosses val="autoZero"/>
        <c:auto val="1"/>
        <c:lblAlgn val="ctr"/>
        <c:lblOffset val="100"/>
        <c:noMultiLvlLbl val="0"/>
      </c:catAx>
      <c:valAx>
        <c:axId val="7334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Automated</a:t>
            </a:r>
            <a:r>
              <a:rPr lang="en-US" baseline="0"/>
              <a:t> Feature Assessment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Results!$E$143</c:f>
              <c:strCache>
                <c:ptCount val="1"/>
                <c:pt idx="0">
                  <c:v>IMPORTANCE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Results!$B$166:$B$175</c:f>
              <c:strCache>
                <c:ptCount val="10"/>
                <c:pt idx="0">
                  <c:v>Real Time Accounting</c:v>
                </c:pt>
                <c:pt idx="1">
                  <c:v>Scheculed Backups</c:v>
                </c:pt>
                <c:pt idx="2">
                  <c:v>BSP Link Integration</c:v>
                </c:pt>
                <c:pt idx="3">
                  <c:v>Reconciliations (BPS)</c:v>
                </c:pt>
                <c:pt idx="4">
                  <c:v>Invoicing &amp; Edits</c:v>
                </c:pt>
                <c:pt idx="5">
                  <c:v>GDS Credit Control</c:v>
                </c:pt>
                <c:pt idx="6">
                  <c:v>Report Drill Down</c:v>
                </c:pt>
                <c:pt idx="7">
                  <c:v>ADM Tracking</c:v>
                </c:pt>
                <c:pt idx="8">
                  <c:v>Email Alerts</c:v>
                </c:pt>
                <c:pt idx="9">
                  <c:v>Portal Access</c:v>
                </c:pt>
              </c:strCache>
            </c:strRef>
          </c:cat>
          <c:val>
            <c:numRef>
              <c:f>Results!$E$166:$E$175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4EB-88A6-E7236A83BF4F}"/>
            </c:ext>
          </c:extLst>
        </c:ser>
        <c:ser>
          <c:idx val="1"/>
          <c:order val="1"/>
          <c:tx>
            <c:strRef>
              <c:f>Results!$F$143</c:f>
              <c:strCache>
                <c:ptCount val="1"/>
                <c:pt idx="0">
                  <c:v>SOLUTION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Results!$B$166:$B$175</c:f>
              <c:strCache>
                <c:ptCount val="10"/>
                <c:pt idx="0">
                  <c:v>Real Time Accounting</c:v>
                </c:pt>
                <c:pt idx="1">
                  <c:v>Scheculed Backups</c:v>
                </c:pt>
                <c:pt idx="2">
                  <c:v>BSP Link Integration</c:v>
                </c:pt>
                <c:pt idx="3">
                  <c:v>Reconciliations (BPS)</c:v>
                </c:pt>
                <c:pt idx="4">
                  <c:v>Invoicing &amp; Edits</c:v>
                </c:pt>
                <c:pt idx="5">
                  <c:v>GDS Credit Control</c:v>
                </c:pt>
                <c:pt idx="6">
                  <c:v>Report Drill Down</c:v>
                </c:pt>
                <c:pt idx="7">
                  <c:v>ADM Tracking</c:v>
                </c:pt>
                <c:pt idx="8">
                  <c:v>Email Alerts</c:v>
                </c:pt>
                <c:pt idx="9">
                  <c:v>Portal Access</c:v>
                </c:pt>
              </c:strCache>
            </c:strRef>
          </c:cat>
          <c:val>
            <c:numRef>
              <c:f>Results!$F$166:$F$175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4EB-88A6-E7236A83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6528"/>
        <c:axId val="733446856"/>
      </c:radarChart>
      <c:catAx>
        <c:axId val="7334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856"/>
        <c:crosses val="autoZero"/>
        <c:auto val="1"/>
        <c:lblAlgn val="ctr"/>
        <c:lblOffset val="100"/>
        <c:noMultiLvlLbl val="0"/>
      </c:catAx>
      <c:valAx>
        <c:axId val="7334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 Feature Assessment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Results!$E$143</c:f>
              <c:strCache>
                <c:ptCount val="1"/>
                <c:pt idx="0">
                  <c:v>IMPORTANCE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Results!$B$176:$B$188</c:f>
              <c:strCache>
                <c:ptCount val="13"/>
                <c:pt idx="0">
                  <c:v>Non-GDS Data Collection</c:v>
                </c:pt>
                <c:pt idx="1">
                  <c:v>Agency Flight Segments</c:v>
                </c:pt>
                <c:pt idx="2">
                  <c:v>Deep Access Credentials</c:v>
                </c:pt>
                <c:pt idx="3">
                  <c:v>Lock/Unlock Facility</c:v>
                </c:pt>
                <c:pt idx="4">
                  <c:v>Open Chart of Accounts</c:v>
                </c:pt>
                <c:pt idx="5">
                  <c:v>Fixed Assets</c:v>
                </c:pt>
                <c:pt idx="6">
                  <c:v>Easy Close</c:v>
                </c:pt>
                <c:pt idx="7">
                  <c:v>Dynamic Reports</c:v>
                </c:pt>
                <c:pt idx="8">
                  <c:v>Incentive Revenues</c:v>
                </c:pt>
                <c:pt idx="9">
                  <c:v>Dashboards</c:v>
                </c:pt>
                <c:pt idx="10">
                  <c:v>Doc Attachments</c:v>
                </c:pt>
                <c:pt idx="11">
                  <c:v>Dat Export</c:v>
                </c:pt>
                <c:pt idx="12">
                  <c:v>Data Entry Recovery</c:v>
                </c:pt>
              </c:strCache>
            </c:strRef>
          </c:cat>
          <c:val>
            <c:numRef>
              <c:f>Results!$E$176:$E$188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4EB-88A6-E7236A83BF4F}"/>
            </c:ext>
          </c:extLst>
        </c:ser>
        <c:ser>
          <c:idx val="1"/>
          <c:order val="1"/>
          <c:tx>
            <c:strRef>
              <c:f>Results!$F$143</c:f>
              <c:strCache>
                <c:ptCount val="1"/>
                <c:pt idx="0">
                  <c:v>SOLUTION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Results!$B$176:$B$188</c:f>
              <c:strCache>
                <c:ptCount val="13"/>
                <c:pt idx="0">
                  <c:v>Non-GDS Data Collection</c:v>
                </c:pt>
                <c:pt idx="1">
                  <c:v>Agency Flight Segments</c:v>
                </c:pt>
                <c:pt idx="2">
                  <c:v>Deep Access Credentials</c:v>
                </c:pt>
                <c:pt idx="3">
                  <c:v>Lock/Unlock Facility</c:v>
                </c:pt>
                <c:pt idx="4">
                  <c:v>Open Chart of Accounts</c:v>
                </c:pt>
                <c:pt idx="5">
                  <c:v>Fixed Assets</c:v>
                </c:pt>
                <c:pt idx="6">
                  <c:v>Easy Close</c:v>
                </c:pt>
                <c:pt idx="7">
                  <c:v>Dynamic Reports</c:v>
                </c:pt>
                <c:pt idx="8">
                  <c:v>Incentive Revenues</c:v>
                </c:pt>
                <c:pt idx="9">
                  <c:v>Dashboards</c:v>
                </c:pt>
                <c:pt idx="10">
                  <c:v>Doc Attachments</c:v>
                </c:pt>
                <c:pt idx="11">
                  <c:v>Dat Export</c:v>
                </c:pt>
                <c:pt idx="12">
                  <c:v>Data Entry Recovery</c:v>
                </c:pt>
              </c:strCache>
            </c:strRef>
          </c:cat>
          <c:val>
            <c:numRef>
              <c:f>Results!$F$176:$F$188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4EB-88A6-E7236A83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6528"/>
        <c:axId val="733446856"/>
      </c:radarChart>
      <c:catAx>
        <c:axId val="7334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856"/>
        <c:crosses val="autoZero"/>
        <c:auto val="1"/>
        <c:lblAlgn val="ctr"/>
        <c:lblOffset val="100"/>
        <c:noMultiLvlLbl val="0"/>
      </c:catAx>
      <c:valAx>
        <c:axId val="7334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rgbClr val="4472C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Results!$E$143</c:f>
              <c:strCache>
                <c:ptCount val="1"/>
                <c:pt idx="0">
                  <c:v>IMPORTANCE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Results!$B$144:$B$188</c:f>
              <c:strCache>
                <c:ptCount val="45"/>
                <c:pt idx="0">
                  <c:v>Travel Expertise</c:v>
                </c:pt>
                <c:pt idx="1">
                  <c:v>Industry Years</c:v>
                </c:pt>
                <c:pt idx="2">
                  <c:v>Multiple Countries</c:v>
                </c:pt>
                <c:pt idx="3">
                  <c:v>Number of Clients</c:v>
                </c:pt>
                <c:pt idx="4">
                  <c:v>Credibiity</c:v>
                </c:pt>
                <c:pt idx="5">
                  <c:v>Planning</c:v>
                </c:pt>
                <c:pt idx="6">
                  <c:v>Support</c:v>
                </c:pt>
                <c:pt idx="7">
                  <c:v>Deployment</c:v>
                </c:pt>
                <c:pt idx="8">
                  <c:v>Integrations</c:v>
                </c:pt>
                <c:pt idx="9">
                  <c:v>Multi-User/Location</c:v>
                </c:pt>
                <c:pt idx="10">
                  <c:v>On-Premises</c:v>
                </c:pt>
                <c:pt idx="11">
                  <c:v>Last Upgrade Age</c:v>
                </c:pt>
                <c:pt idx="12">
                  <c:v>Upgrade Frequency</c:v>
                </c:pt>
                <c:pt idx="13">
                  <c:v>Cost of Upgrades</c:v>
                </c:pt>
                <c:pt idx="14">
                  <c:v>Audit Trail</c:v>
                </c:pt>
                <c:pt idx="15">
                  <c:v>Database Cost</c:v>
                </c:pt>
                <c:pt idx="16">
                  <c:v>Migration Plan</c:v>
                </c:pt>
                <c:pt idx="17">
                  <c:v>Multi-GDS</c:v>
                </c:pt>
                <c:pt idx="18">
                  <c:v>Multi-Currency</c:v>
                </c:pt>
                <c:pt idx="19">
                  <c:v>TMC Handouts</c:v>
                </c:pt>
                <c:pt idx="20">
                  <c:v>Card Handouts</c:v>
                </c:pt>
                <c:pt idx="21">
                  <c:v>CRM</c:v>
                </c:pt>
                <c:pt idx="22">
                  <c:v>Real Time Accounting</c:v>
                </c:pt>
                <c:pt idx="23">
                  <c:v>Scheculed Backups</c:v>
                </c:pt>
                <c:pt idx="24">
                  <c:v>BSP Link Integration</c:v>
                </c:pt>
                <c:pt idx="25">
                  <c:v>Reconciliations (BPS)</c:v>
                </c:pt>
                <c:pt idx="26">
                  <c:v>Invoicing &amp; Edits</c:v>
                </c:pt>
                <c:pt idx="27">
                  <c:v>GDS Credit Control</c:v>
                </c:pt>
                <c:pt idx="28">
                  <c:v>Report Drill Down</c:v>
                </c:pt>
                <c:pt idx="29">
                  <c:v>ADM Tracking</c:v>
                </c:pt>
                <c:pt idx="30">
                  <c:v>Email Alerts</c:v>
                </c:pt>
                <c:pt idx="31">
                  <c:v>Portal Access</c:v>
                </c:pt>
                <c:pt idx="32">
                  <c:v>Non-GDS Data Collection</c:v>
                </c:pt>
                <c:pt idx="33">
                  <c:v>Agency Flight Segments</c:v>
                </c:pt>
                <c:pt idx="34">
                  <c:v>Deep Access Credentials</c:v>
                </c:pt>
                <c:pt idx="35">
                  <c:v>Lock/Unlock Facility</c:v>
                </c:pt>
                <c:pt idx="36">
                  <c:v>Open Chart of Accounts</c:v>
                </c:pt>
                <c:pt idx="37">
                  <c:v>Fixed Assets</c:v>
                </c:pt>
                <c:pt idx="38">
                  <c:v>Easy Close</c:v>
                </c:pt>
                <c:pt idx="39">
                  <c:v>Dynamic Reports</c:v>
                </c:pt>
                <c:pt idx="40">
                  <c:v>Incentive Revenues</c:v>
                </c:pt>
                <c:pt idx="41">
                  <c:v>Dashboards</c:v>
                </c:pt>
                <c:pt idx="42">
                  <c:v>Doc Attachments</c:v>
                </c:pt>
                <c:pt idx="43">
                  <c:v>Dat Export</c:v>
                </c:pt>
                <c:pt idx="44">
                  <c:v>Data Entry Recovery</c:v>
                </c:pt>
              </c:strCache>
            </c:strRef>
          </c:cat>
          <c:val>
            <c:numRef>
              <c:f>Results!$E$144:$E$188</c:f>
              <c:numCache>
                <c:formatCode>General</c:formatCode>
                <c:ptCount val="4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2-44EB-88A6-E7236A83BF4F}"/>
            </c:ext>
          </c:extLst>
        </c:ser>
        <c:ser>
          <c:idx val="1"/>
          <c:order val="1"/>
          <c:tx>
            <c:strRef>
              <c:f>Results!$F$143</c:f>
              <c:strCache>
                <c:ptCount val="1"/>
                <c:pt idx="0">
                  <c:v>SOLUTION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Results!$B$144:$B$188</c:f>
              <c:strCache>
                <c:ptCount val="45"/>
                <c:pt idx="0">
                  <c:v>Travel Expertise</c:v>
                </c:pt>
                <c:pt idx="1">
                  <c:v>Industry Years</c:v>
                </c:pt>
                <c:pt idx="2">
                  <c:v>Multiple Countries</c:v>
                </c:pt>
                <c:pt idx="3">
                  <c:v>Number of Clients</c:v>
                </c:pt>
                <c:pt idx="4">
                  <c:v>Credibiity</c:v>
                </c:pt>
                <c:pt idx="5">
                  <c:v>Planning</c:v>
                </c:pt>
                <c:pt idx="6">
                  <c:v>Support</c:v>
                </c:pt>
                <c:pt idx="7">
                  <c:v>Deployment</c:v>
                </c:pt>
                <c:pt idx="8">
                  <c:v>Integrations</c:v>
                </c:pt>
                <c:pt idx="9">
                  <c:v>Multi-User/Location</c:v>
                </c:pt>
                <c:pt idx="10">
                  <c:v>On-Premises</c:v>
                </c:pt>
                <c:pt idx="11">
                  <c:v>Last Upgrade Age</c:v>
                </c:pt>
                <c:pt idx="12">
                  <c:v>Upgrade Frequency</c:v>
                </c:pt>
                <c:pt idx="13">
                  <c:v>Cost of Upgrades</c:v>
                </c:pt>
                <c:pt idx="14">
                  <c:v>Audit Trail</c:v>
                </c:pt>
                <c:pt idx="15">
                  <c:v>Database Cost</c:v>
                </c:pt>
                <c:pt idx="16">
                  <c:v>Migration Plan</c:v>
                </c:pt>
                <c:pt idx="17">
                  <c:v>Multi-GDS</c:v>
                </c:pt>
                <c:pt idx="18">
                  <c:v>Multi-Currency</c:v>
                </c:pt>
                <c:pt idx="19">
                  <c:v>TMC Handouts</c:v>
                </c:pt>
                <c:pt idx="20">
                  <c:v>Card Handouts</c:v>
                </c:pt>
                <c:pt idx="21">
                  <c:v>CRM</c:v>
                </c:pt>
                <c:pt idx="22">
                  <c:v>Real Time Accounting</c:v>
                </c:pt>
                <c:pt idx="23">
                  <c:v>Scheculed Backups</c:v>
                </c:pt>
                <c:pt idx="24">
                  <c:v>BSP Link Integration</c:v>
                </c:pt>
                <c:pt idx="25">
                  <c:v>Reconciliations (BPS)</c:v>
                </c:pt>
                <c:pt idx="26">
                  <c:v>Invoicing &amp; Edits</c:v>
                </c:pt>
                <c:pt idx="27">
                  <c:v>GDS Credit Control</c:v>
                </c:pt>
                <c:pt idx="28">
                  <c:v>Report Drill Down</c:v>
                </c:pt>
                <c:pt idx="29">
                  <c:v>ADM Tracking</c:v>
                </c:pt>
                <c:pt idx="30">
                  <c:v>Email Alerts</c:v>
                </c:pt>
                <c:pt idx="31">
                  <c:v>Portal Access</c:v>
                </c:pt>
                <c:pt idx="32">
                  <c:v>Non-GDS Data Collection</c:v>
                </c:pt>
                <c:pt idx="33">
                  <c:v>Agency Flight Segments</c:v>
                </c:pt>
                <c:pt idx="34">
                  <c:v>Deep Access Credentials</c:v>
                </c:pt>
                <c:pt idx="35">
                  <c:v>Lock/Unlock Facility</c:v>
                </c:pt>
                <c:pt idx="36">
                  <c:v>Open Chart of Accounts</c:v>
                </c:pt>
                <c:pt idx="37">
                  <c:v>Fixed Assets</c:v>
                </c:pt>
                <c:pt idx="38">
                  <c:v>Easy Close</c:v>
                </c:pt>
                <c:pt idx="39">
                  <c:v>Dynamic Reports</c:v>
                </c:pt>
                <c:pt idx="40">
                  <c:v>Incentive Revenues</c:v>
                </c:pt>
                <c:pt idx="41">
                  <c:v>Dashboards</c:v>
                </c:pt>
                <c:pt idx="42">
                  <c:v>Doc Attachments</c:v>
                </c:pt>
                <c:pt idx="43">
                  <c:v>Dat Export</c:v>
                </c:pt>
                <c:pt idx="44">
                  <c:v>Data Entry Recovery</c:v>
                </c:pt>
              </c:strCache>
            </c:strRef>
          </c:cat>
          <c:val>
            <c:numRef>
              <c:f>Results!$F$144:$F$188</c:f>
              <c:numCache>
                <c:formatCode>#,##0_);[Red]\(#,##0\)</c:formatCode>
                <c:ptCount val="4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 formatCode="General">
                  <c:v>5</c:v>
                </c:pt>
                <c:pt idx="8" formatCode="General">
                  <c:v>5</c:v>
                </c:pt>
                <c:pt idx="9" formatCode="General">
                  <c:v>5</c:v>
                </c:pt>
                <c:pt idx="10" formatCode="General">
                  <c:v>5</c:v>
                </c:pt>
                <c:pt idx="11" formatCode="General">
                  <c:v>5</c:v>
                </c:pt>
                <c:pt idx="12" formatCode="General">
                  <c:v>5</c:v>
                </c:pt>
                <c:pt idx="13" formatCode="General">
                  <c:v>5</c:v>
                </c:pt>
                <c:pt idx="14" formatCode="General">
                  <c:v>5</c:v>
                </c:pt>
                <c:pt idx="15" formatCode="General">
                  <c:v>5</c:v>
                </c:pt>
                <c:pt idx="16" formatCode="General">
                  <c:v>5</c:v>
                </c:pt>
                <c:pt idx="17" formatCode="General">
                  <c:v>5</c:v>
                </c:pt>
                <c:pt idx="18" formatCode="General">
                  <c:v>5</c:v>
                </c:pt>
                <c:pt idx="19" formatCode="General">
                  <c:v>5</c:v>
                </c:pt>
                <c:pt idx="20" formatCode="General">
                  <c:v>5</c:v>
                </c:pt>
                <c:pt idx="21" formatCode="General">
                  <c:v>5</c:v>
                </c:pt>
                <c:pt idx="22" formatCode="General">
                  <c:v>5</c:v>
                </c:pt>
                <c:pt idx="23" formatCode="General">
                  <c:v>5</c:v>
                </c:pt>
                <c:pt idx="24" formatCode="General">
                  <c:v>5</c:v>
                </c:pt>
                <c:pt idx="25" formatCode="General">
                  <c:v>5</c:v>
                </c:pt>
                <c:pt idx="26" formatCode="General">
                  <c:v>5</c:v>
                </c:pt>
                <c:pt idx="27" formatCode="General">
                  <c:v>5</c:v>
                </c:pt>
                <c:pt idx="28" formatCode="General">
                  <c:v>5</c:v>
                </c:pt>
                <c:pt idx="29" formatCode="General">
                  <c:v>5</c:v>
                </c:pt>
                <c:pt idx="30" formatCode="General">
                  <c:v>5</c:v>
                </c:pt>
                <c:pt idx="31" formatCode="General">
                  <c:v>5</c:v>
                </c:pt>
                <c:pt idx="32" formatCode="General">
                  <c:v>5</c:v>
                </c:pt>
                <c:pt idx="33" formatCode="General">
                  <c:v>5</c:v>
                </c:pt>
                <c:pt idx="34" formatCode="General">
                  <c:v>5</c:v>
                </c:pt>
                <c:pt idx="35" formatCode="General">
                  <c:v>5</c:v>
                </c:pt>
                <c:pt idx="36" formatCode="General">
                  <c:v>5</c:v>
                </c:pt>
                <c:pt idx="37" formatCode="General">
                  <c:v>5</c:v>
                </c:pt>
                <c:pt idx="38" formatCode="General">
                  <c:v>5</c:v>
                </c:pt>
                <c:pt idx="39" formatCode="General">
                  <c:v>5</c:v>
                </c:pt>
                <c:pt idx="40" formatCode="General">
                  <c:v>5</c:v>
                </c:pt>
                <c:pt idx="41" formatCode="General">
                  <c:v>5</c:v>
                </c:pt>
                <c:pt idx="42" formatCode="General">
                  <c:v>5</c:v>
                </c:pt>
                <c:pt idx="43" formatCode="General">
                  <c:v>5</c:v>
                </c:pt>
                <c:pt idx="44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2-44EB-88A6-E7236A83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6528"/>
        <c:axId val="733446856"/>
      </c:radarChart>
      <c:catAx>
        <c:axId val="73344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856"/>
        <c:crosses val="autoZero"/>
        <c:auto val="1"/>
        <c:lblAlgn val="ctr"/>
        <c:lblOffset val="100"/>
        <c:noMultiLvlLbl val="0"/>
      </c:catAx>
      <c:valAx>
        <c:axId val="7334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4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C$15" horiz="1" max="10" noThreeD="1" page="0" val="10"/>
</file>

<file path=xl/ctrlProps/ctrlProp10.xml><?xml version="1.0" encoding="utf-8"?>
<formControlPr xmlns="http://schemas.microsoft.com/office/spreadsheetml/2009/9/main" objectType="Scroll" dx="22" fmlaLink="$C$14" horiz="1" max="10" min="1" noThreeD="1" page="10" val="10"/>
</file>

<file path=xl/ctrlProps/ctrlProp100.xml><?xml version="1.0" encoding="utf-8"?>
<formControlPr xmlns="http://schemas.microsoft.com/office/spreadsheetml/2009/9/main" objectType="Scroll" dx="22" fmlaLink="$C$37" horiz="1" max="10" noThreeD="1" page="0" val="10"/>
</file>

<file path=xl/ctrlProps/ctrlProp101.xml><?xml version="1.0" encoding="utf-8"?>
<formControlPr xmlns="http://schemas.microsoft.com/office/spreadsheetml/2009/9/main" objectType="Scroll" dx="22" fmlaLink="$E$36" horiz="1" max="10" noThreeD="1" page="0" val="5"/>
</file>

<file path=xl/ctrlProps/ctrlProp102.xml><?xml version="1.0" encoding="utf-8"?>
<formControlPr xmlns="http://schemas.microsoft.com/office/spreadsheetml/2009/9/main" objectType="Scroll" dx="22" fmlaLink="$E$37" horiz="1" max="10" noThreeD="1" page="0" val="5"/>
</file>

<file path=xl/ctrlProps/ctrlProp103.xml><?xml version="1.0" encoding="utf-8"?>
<formControlPr xmlns="http://schemas.microsoft.com/office/spreadsheetml/2009/9/main" objectType="Scroll" dx="22" fmlaLink="$C$62" horiz="1" max="10" noThreeD="1" page="0" val="10"/>
</file>

<file path=xl/ctrlProps/ctrlProp104.xml><?xml version="1.0" encoding="utf-8"?>
<formControlPr xmlns="http://schemas.microsoft.com/office/spreadsheetml/2009/9/main" objectType="Scroll" dx="22" fmlaLink="$E$62" horiz="1" max="10" noThreeD="1" page="0" val="5"/>
</file>

<file path=xl/ctrlProps/ctrlProp105.xml><?xml version="1.0" encoding="utf-8"?>
<formControlPr xmlns="http://schemas.microsoft.com/office/spreadsheetml/2009/9/main" objectType="Scroll" dx="22" fmlaLink="$C$55" horiz="1" max="10" noThreeD="1" page="0" val="10"/>
</file>

<file path=xl/ctrlProps/ctrlProp106.xml><?xml version="1.0" encoding="utf-8"?>
<formControlPr xmlns="http://schemas.microsoft.com/office/spreadsheetml/2009/9/main" objectType="Scroll" dx="22" fmlaLink="$E$55" horiz="1" max="10" noThreeD="1" page="0" val="5"/>
</file>

<file path=xl/ctrlProps/ctrlProp11.xml><?xml version="1.0" encoding="utf-8"?>
<formControlPr xmlns="http://schemas.microsoft.com/office/spreadsheetml/2009/9/main" objectType="Scroll" dx="22" fmlaLink="$C$14" horiz="1" max="10" min="1" noThreeD="1" page="10" val="10"/>
</file>

<file path=xl/ctrlProps/ctrlProp12.xml><?xml version="1.0" encoding="utf-8"?>
<formControlPr xmlns="http://schemas.microsoft.com/office/spreadsheetml/2009/9/main" objectType="Scroll" dx="22" fmlaLink="$E$15" horiz="1" max="10" noThreeD="1" page="0" val="5"/>
</file>

<file path=xl/ctrlProps/ctrlProp13.xml><?xml version="1.0" encoding="utf-8"?>
<formControlPr xmlns="http://schemas.microsoft.com/office/spreadsheetml/2009/9/main" objectType="Scroll" dx="22" fmlaLink="$E$16" horiz="1" max="10" noThreeD="1" page="0" val="5"/>
</file>

<file path=xl/ctrlProps/ctrlProp14.xml><?xml version="1.0" encoding="utf-8"?>
<formControlPr xmlns="http://schemas.microsoft.com/office/spreadsheetml/2009/9/main" objectType="Scroll" dx="22" fmlaLink="$E$17" horiz="1" max="10" noThreeD="1" page="0" val="5"/>
</file>

<file path=xl/ctrlProps/ctrlProp15.xml><?xml version="1.0" encoding="utf-8"?>
<formControlPr xmlns="http://schemas.microsoft.com/office/spreadsheetml/2009/9/main" objectType="Scroll" dx="22" fmlaLink="$E$18" horiz="1" max="10" noThreeD="1" page="0" val="5"/>
</file>

<file path=xl/ctrlProps/ctrlProp16.xml><?xml version="1.0" encoding="utf-8"?>
<formControlPr xmlns="http://schemas.microsoft.com/office/spreadsheetml/2009/9/main" objectType="Scroll" dx="22" fmlaLink="$E$19" horiz="1" max="10" noThreeD="1" page="0" val="5"/>
</file>

<file path=xl/ctrlProps/ctrlProp17.xml><?xml version="1.0" encoding="utf-8"?>
<formControlPr xmlns="http://schemas.microsoft.com/office/spreadsheetml/2009/9/main" objectType="Scroll" dx="22" fmlaLink="$E$20" horiz="1" max="10" noThreeD="1" page="0" val="5"/>
</file>

<file path=xl/ctrlProps/ctrlProp18.xml><?xml version="1.0" encoding="utf-8"?>
<formControlPr xmlns="http://schemas.microsoft.com/office/spreadsheetml/2009/9/main" objectType="Scroll" dx="22" fmlaLink="$C$14" horiz="1" max="10" noThreeD="1" page="0" val="10"/>
</file>

<file path=xl/ctrlProps/ctrlProp19.xml><?xml version="1.0" encoding="utf-8"?>
<formControlPr xmlns="http://schemas.microsoft.com/office/spreadsheetml/2009/9/main" objectType="Scroll" dx="22" fmlaLink="$C$17" horiz="1" max="10" noThreeD="1" page="0" val="10"/>
</file>

<file path=xl/ctrlProps/ctrlProp2.xml><?xml version="1.0" encoding="utf-8"?>
<formControlPr xmlns="http://schemas.microsoft.com/office/spreadsheetml/2009/9/main" objectType="Scroll" dx="22" fmlaLink="$C$16" horiz="1" max="10" noThreeD="1" page="0" val="10"/>
</file>

<file path=xl/ctrlProps/ctrlProp20.xml><?xml version="1.0" encoding="utf-8"?>
<formControlPr xmlns="http://schemas.microsoft.com/office/spreadsheetml/2009/9/main" objectType="Scroll" dx="22" fmlaLink="$C$25" horiz="1" max="10" noThreeD="1" page="0" val="10"/>
</file>

<file path=xl/ctrlProps/ctrlProp21.xml><?xml version="1.0" encoding="utf-8"?>
<formControlPr xmlns="http://schemas.microsoft.com/office/spreadsheetml/2009/9/main" objectType="Scroll" dx="22" fmlaLink="$C$26" horiz="1" max="10" noThreeD="1" page="0" val="10"/>
</file>

<file path=xl/ctrlProps/ctrlProp22.xml><?xml version="1.0" encoding="utf-8"?>
<formControlPr xmlns="http://schemas.microsoft.com/office/spreadsheetml/2009/9/main" objectType="Scroll" dx="22" fmlaLink="$C$28" horiz="1" max="10" noThreeD="1" page="0" val="10"/>
</file>

<file path=xl/ctrlProps/ctrlProp23.xml><?xml version="1.0" encoding="utf-8"?>
<formControlPr xmlns="http://schemas.microsoft.com/office/spreadsheetml/2009/9/main" objectType="Scroll" dx="22" fmlaLink="$C$29" horiz="1" max="10" noThreeD="1" page="0" val="10"/>
</file>

<file path=xl/ctrlProps/ctrlProp24.xml><?xml version="1.0" encoding="utf-8"?>
<formControlPr xmlns="http://schemas.microsoft.com/office/spreadsheetml/2009/9/main" objectType="Scroll" dx="22" fmlaLink="$E$24" horiz="1" max="10" noThreeD="1" page="0" val="5"/>
</file>

<file path=xl/ctrlProps/ctrlProp25.xml><?xml version="1.0" encoding="utf-8"?>
<formControlPr xmlns="http://schemas.microsoft.com/office/spreadsheetml/2009/9/main" objectType="Scroll" dx="22" fmlaLink="$C$14" horiz="1" max="10" min="1" noThreeD="1" page="10" val="10"/>
</file>

<file path=xl/ctrlProps/ctrlProp26.xml><?xml version="1.0" encoding="utf-8"?>
<formControlPr xmlns="http://schemas.microsoft.com/office/spreadsheetml/2009/9/main" objectType="Scroll" dx="22" fmlaLink="$C$14" horiz="1" max="10" min="1" noThreeD="1" page="10" val="10"/>
</file>

<file path=xl/ctrlProps/ctrlProp27.xml><?xml version="1.0" encoding="utf-8"?>
<formControlPr xmlns="http://schemas.microsoft.com/office/spreadsheetml/2009/9/main" objectType="Scroll" dx="22" fmlaLink="$C$14" horiz="1" max="10" min="1" noThreeD="1" page="10" val="10"/>
</file>

<file path=xl/ctrlProps/ctrlProp28.xml><?xml version="1.0" encoding="utf-8"?>
<formControlPr xmlns="http://schemas.microsoft.com/office/spreadsheetml/2009/9/main" objectType="Scroll" dx="22" fmlaLink="$C$14" horiz="1" max="10" min="1" noThreeD="1" page="10" val="10"/>
</file>

<file path=xl/ctrlProps/ctrlProp29.xml><?xml version="1.0" encoding="utf-8"?>
<formControlPr xmlns="http://schemas.microsoft.com/office/spreadsheetml/2009/9/main" objectType="Scroll" dx="22" fmlaLink="$E$25" horiz="1" max="10" noThreeD="1" page="0" val="5"/>
</file>

<file path=xl/ctrlProps/ctrlProp3.xml><?xml version="1.0" encoding="utf-8"?>
<formControlPr xmlns="http://schemas.microsoft.com/office/spreadsheetml/2009/9/main" objectType="Scroll" dx="22" fmlaLink="$C$18" horiz="1" max="10" noThreeD="1" page="0" val="10"/>
</file>

<file path=xl/ctrlProps/ctrlProp30.xml><?xml version="1.0" encoding="utf-8"?>
<formControlPr xmlns="http://schemas.microsoft.com/office/spreadsheetml/2009/9/main" objectType="Scroll" dx="22" fmlaLink="$E$26" horiz="1" max="10" noThreeD="1" page="0" val="5"/>
</file>

<file path=xl/ctrlProps/ctrlProp31.xml><?xml version="1.0" encoding="utf-8"?>
<formControlPr xmlns="http://schemas.microsoft.com/office/spreadsheetml/2009/9/main" objectType="Scroll" dx="22" fmlaLink="$E$27" horiz="1" max="10" noThreeD="1" page="0" val="5"/>
</file>

<file path=xl/ctrlProps/ctrlProp32.xml><?xml version="1.0" encoding="utf-8"?>
<formControlPr xmlns="http://schemas.microsoft.com/office/spreadsheetml/2009/9/main" objectType="Scroll" dx="22" fmlaLink="$E$28" horiz="1" max="10" noThreeD="1" page="0" val="5"/>
</file>

<file path=xl/ctrlProps/ctrlProp33.xml><?xml version="1.0" encoding="utf-8"?>
<formControlPr xmlns="http://schemas.microsoft.com/office/spreadsheetml/2009/9/main" objectType="Scroll" dx="22" fmlaLink="$E$29" horiz="1" max="10" noThreeD="1" page="0" val="5"/>
</file>

<file path=xl/ctrlProps/ctrlProp34.xml><?xml version="1.0" encoding="utf-8"?>
<formControlPr xmlns="http://schemas.microsoft.com/office/spreadsheetml/2009/9/main" objectType="Scroll" dx="22" fmlaLink="$C$24" horiz="1" max="10" noThreeD="1" page="0" val="10"/>
</file>

<file path=xl/ctrlProps/ctrlProp35.xml><?xml version="1.0" encoding="utf-8"?>
<formControlPr xmlns="http://schemas.microsoft.com/office/spreadsheetml/2009/9/main" objectType="Scroll" dx="22" fmlaLink="$C$27" horiz="1" max="10" noThreeD="1" page="0" val="10"/>
</file>

<file path=xl/ctrlProps/ctrlProp36.xml><?xml version="1.0" encoding="utf-8"?>
<formControlPr xmlns="http://schemas.microsoft.com/office/spreadsheetml/2009/9/main" objectType="Scroll" dx="22" fmlaLink="$C$31" horiz="1" max="10" noThreeD="1" page="0" val="10"/>
</file>

<file path=xl/ctrlProps/ctrlProp37.xml><?xml version="1.0" encoding="utf-8"?>
<formControlPr xmlns="http://schemas.microsoft.com/office/spreadsheetml/2009/9/main" objectType="Scroll" dx="22" fmlaLink="$C$32" horiz="1" max="10" noThreeD="1" page="0" val="10"/>
</file>

<file path=xl/ctrlProps/ctrlProp38.xml><?xml version="1.0" encoding="utf-8"?>
<formControlPr xmlns="http://schemas.microsoft.com/office/spreadsheetml/2009/9/main" objectType="Scroll" dx="22" fmlaLink="$C$34" horiz="1" max="10" noThreeD="1" page="0" val="10"/>
</file>

<file path=xl/ctrlProps/ctrlProp39.xml><?xml version="1.0" encoding="utf-8"?>
<formControlPr xmlns="http://schemas.microsoft.com/office/spreadsheetml/2009/9/main" objectType="Scroll" dx="22" fmlaLink="$C$35" horiz="1" max="10" noThreeD="1" page="0" val="10"/>
</file>

<file path=xl/ctrlProps/ctrlProp4.xml><?xml version="1.0" encoding="utf-8"?>
<formControlPr xmlns="http://schemas.microsoft.com/office/spreadsheetml/2009/9/main" objectType="Scroll" dx="22" fmlaLink="$C$19" horiz="1" max="10" noThreeD="1" page="0" val="10"/>
</file>

<file path=xl/ctrlProps/ctrlProp40.xml><?xml version="1.0" encoding="utf-8"?>
<formControlPr xmlns="http://schemas.microsoft.com/office/spreadsheetml/2009/9/main" objectType="Scroll" dx="22" fmlaLink="$E$30" horiz="1" max="10" noThreeD="1" page="0" val="5"/>
</file>

<file path=xl/ctrlProps/ctrlProp41.xml><?xml version="1.0" encoding="utf-8"?>
<formControlPr xmlns="http://schemas.microsoft.com/office/spreadsheetml/2009/9/main" objectType="Scroll" dx="22" fmlaLink="$C$14" horiz="1" max="10" min="1" noThreeD="1" page="10" val="10"/>
</file>

<file path=xl/ctrlProps/ctrlProp42.xml><?xml version="1.0" encoding="utf-8"?>
<formControlPr xmlns="http://schemas.microsoft.com/office/spreadsheetml/2009/9/main" objectType="Scroll" dx="22" fmlaLink="$C$14" horiz="1" max="10" min="1" noThreeD="1" page="10" val="10"/>
</file>

<file path=xl/ctrlProps/ctrlProp43.xml><?xml version="1.0" encoding="utf-8"?>
<formControlPr xmlns="http://schemas.microsoft.com/office/spreadsheetml/2009/9/main" objectType="Scroll" dx="22" fmlaLink="$C$14" horiz="1" max="10" min="1" noThreeD="1" page="10" val="10"/>
</file>

<file path=xl/ctrlProps/ctrlProp44.xml><?xml version="1.0" encoding="utf-8"?>
<formControlPr xmlns="http://schemas.microsoft.com/office/spreadsheetml/2009/9/main" objectType="Scroll" dx="22" fmlaLink="$C$14" horiz="1" max="10" min="1" noThreeD="1" page="10" val="10"/>
</file>

<file path=xl/ctrlProps/ctrlProp45.xml><?xml version="1.0" encoding="utf-8"?>
<formControlPr xmlns="http://schemas.microsoft.com/office/spreadsheetml/2009/9/main" objectType="Scroll" dx="22" fmlaLink="$E$31" horiz="1" max="10" noThreeD="1" page="0" val="5"/>
</file>

<file path=xl/ctrlProps/ctrlProp46.xml><?xml version="1.0" encoding="utf-8"?>
<formControlPr xmlns="http://schemas.microsoft.com/office/spreadsheetml/2009/9/main" objectType="Scroll" dx="22" fmlaLink="$E$32" horiz="1" max="10" noThreeD="1" page="0" val="5"/>
</file>

<file path=xl/ctrlProps/ctrlProp47.xml><?xml version="1.0" encoding="utf-8"?>
<formControlPr xmlns="http://schemas.microsoft.com/office/spreadsheetml/2009/9/main" objectType="Scroll" dx="22" fmlaLink="$E$33" horiz="1" max="10" noThreeD="1" page="0" val="5"/>
</file>

<file path=xl/ctrlProps/ctrlProp48.xml><?xml version="1.0" encoding="utf-8"?>
<formControlPr xmlns="http://schemas.microsoft.com/office/spreadsheetml/2009/9/main" objectType="Scroll" dx="22" fmlaLink="$E$34" horiz="1" max="10" noThreeD="1" page="0" val="5"/>
</file>

<file path=xl/ctrlProps/ctrlProp49.xml><?xml version="1.0" encoding="utf-8"?>
<formControlPr xmlns="http://schemas.microsoft.com/office/spreadsheetml/2009/9/main" objectType="Scroll" dx="22" fmlaLink="$E$35" horiz="1" max="10" noThreeD="1" page="0" val="5"/>
</file>

<file path=xl/ctrlProps/ctrlProp5.xml><?xml version="1.0" encoding="utf-8"?>
<formControlPr xmlns="http://schemas.microsoft.com/office/spreadsheetml/2009/9/main" objectType="Scroll" dx="22" fmlaLink="$C$20" horiz="1" max="10" noThreeD="1" page="0" val="10"/>
</file>

<file path=xl/ctrlProps/ctrlProp50.xml><?xml version="1.0" encoding="utf-8"?>
<formControlPr xmlns="http://schemas.microsoft.com/office/spreadsheetml/2009/9/main" objectType="Scroll" dx="22" fmlaLink="$C$30" horiz="1" max="10" noThreeD="1" page="0" val="10"/>
</file>

<file path=xl/ctrlProps/ctrlProp51.xml><?xml version="1.0" encoding="utf-8"?>
<formControlPr xmlns="http://schemas.microsoft.com/office/spreadsheetml/2009/9/main" objectType="Scroll" dx="22" fmlaLink="$C$33" horiz="1" max="10" noThreeD="1" page="0" val="10"/>
</file>

<file path=xl/ctrlProps/ctrlProp52.xml><?xml version="1.0" encoding="utf-8"?>
<formControlPr xmlns="http://schemas.microsoft.com/office/spreadsheetml/2009/9/main" objectType="Scroll" dx="22" fmlaLink="$C$38" horiz="1" max="10" noThreeD="1" page="0" val="10"/>
</file>

<file path=xl/ctrlProps/ctrlProp53.xml><?xml version="1.0" encoding="utf-8"?>
<formControlPr xmlns="http://schemas.microsoft.com/office/spreadsheetml/2009/9/main" objectType="Scroll" dx="22" fmlaLink="$C$14" horiz="1" max="10" min="1" noThreeD="1" page="10" val="10"/>
</file>

<file path=xl/ctrlProps/ctrlProp54.xml><?xml version="1.0" encoding="utf-8"?>
<formControlPr xmlns="http://schemas.microsoft.com/office/spreadsheetml/2009/9/main" objectType="Scroll" dx="22" fmlaLink="$E$38" horiz="1" max="10" noThreeD="1" page="0" val="5"/>
</file>

<file path=xl/ctrlProps/ctrlProp55.xml><?xml version="1.0" encoding="utf-8"?>
<formControlPr xmlns="http://schemas.microsoft.com/office/spreadsheetml/2009/9/main" objectType="Scroll" dx="22" fmlaLink="$E$54" horiz="1" max="10" noThreeD="1" page="0" val="5"/>
</file>

<file path=xl/ctrlProps/ctrlProp56.xml><?xml version="1.0" encoding="utf-8"?>
<formControlPr xmlns="http://schemas.microsoft.com/office/spreadsheetml/2009/9/main" objectType="Scroll" dx="22" fmlaLink="$C$54" horiz="1" max="10" noThreeD="1" page="0" val="10"/>
</file>

<file path=xl/ctrlProps/ctrlProp57.xml><?xml version="1.0" encoding="utf-8"?>
<formControlPr xmlns="http://schemas.microsoft.com/office/spreadsheetml/2009/9/main" objectType="Scroll" dx="22" fmlaLink="$E$56" horiz="1" max="10" noThreeD="1" page="0" val="5"/>
</file>

<file path=xl/ctrlProps/ctrlProp58.xml><?xml version="1.0" encoding="utf-8"?>
<formControlPr xmlns="http://schemas.microsoft.com/office/spreadsheetml/2009/9/main" objectType="Scroll" dx="22" fmlaLink="$C$56" horiz="1" max="10" noThreeD="1" page="0" val="10"/>
</file>

<file path=xl/ctrlProps/ctrlProp59.xml><?xml version="1.0" encoding="utf-8"?>
<formControlPr xmlns="http://schemas.microsoft.com/office/spreadsheetml/2009/9/main" objectType="Scroll" dx="22" fmlaLink="$E$57" horiz="1" max="10" noThreeD="1" page="0" val="5"/>
</file>

<file path=xl/ctrlProps/ctrlProp6.xml><?xml version="1.0" encoding="utf-8"?>
<formControlPr xmlns="http://schemas.microsoft.com/office/spreadsheetml/2009/9/main" objectType="Scroll" dx="22" fmlaLink="$E$14" horiz="1" max="10" noThreeD="1" page="0" val="5"/>
</file>

<file path=xl/ctrlProps/ctrlProp60.xml><?xml version="1.0" encoding="utf-8"?>
<formControlPr xmlns="http://schemas.microsoft.com/office/spreadsheetml/2009/9/main" objectType="Scroll" dx="22" fmlaLink="$C$57" horiz="1" max="10" noThreeD="1" page="0" val="10"/>
</file>

<file path=xl/ctrlProps/ctrlProp61.xml><?xml version="1.0" encoding="utf-8"?>
<formControlPr xmlns="http://schemas.microsoft.com/office/spreadsheetml/2009/9/main" objectType="Scroll" dx="22" fmlaLink="$E$58" horiz="1" max="10" noThreeD="1" page="0" val="5"/>
</file>

<file path=xl/ctrlProps/ctrlProp62.xml><?xml version="1.0" encoding="utf-8"?>
<formControlPr xmlns="http://schemas.microsoft.com/office/spreadsheetml/2009/9/main" objectType="Scroll" dx="22" fmlaLink="$C$58" horiz="1" max="10" noThreeD="1" page="0" val="10"/>
</file>

<file path=xl/ctrlProps/ctrlProp63.xml><?xml version="1.0" encoding="utf-8"?>
<formControlPr xmlns="http://schemas.microsoft.com/office/spreadsheetml/2009/9/main" objectType="Scroll" dx="22" fmlaLink="$E$59" horiz="1" max="10" noThreeD="1" page="0" val="5"/>
</file>

<file path=xl/ctrlProps/ctrlProp64.xml><?xml version="1.0" encoding="utf-8"?>
<formControlPr xmlns="http://schemas.microsoft.com/office/spreadsheetml/2009/9/main" objectType="Scroll" dx="22" fmlaLink="$C$59" horiz="1" max="10" noThreeD="1" page="0" val="10"/>
</file>

<file path=xl/ctrlProps/ctrlProp65.xml><?xml version="1.0" encoding="utf-8"?>
<formControlPr xmlns="http://schemas.microsoft.com/office/spreadsheetml/2009/9/main" objectType="Scroll" dx="22" fmlaLink="$E$60" horiz="1" max="10" noThreeD="1" page="0" val="5"/>
</file>

<file path=xl/ctrlProps/ctrlProp66.xml><?xml version="1.0" encoding="utf-8"?>
<formControlPr xmlns="http://schemas.microsoft.com/office/spreadsheetml/2009/9/main" objectType="Scroll" dx="22" fmlaLink="$C$60" horiz="1" max="10" noThreeD="1" page="0" val="10"/>
</file>

<file path=xl/ctrlProps/ctrlProp67.xml><?xml version="1.0" encoding="utf-8"?>
<formControlPr xmlns="http://schemas.microsoft.com/office/spreadsheetml/2009/9/main" objectType="Scroll" dx="22" fmlaLink="$E$61" horiz="1" max="10" noThreeD="1" page="0" val="5"/>
</file>

<file path=xl/ctrlProps/ctrlProp68.xml><?xml version="1.0" encoding="utf-8"?>
<formControlPr xmlns="http://schemas.microsoft.com/office/spreadsheetml/2009/9/main" objectType="Scroll" dx="22" fmlaLink="$C$61" horiz="1" max="10" noThreeD="1" page="0" val="10"/>
</file>

<file path=xl/ctrlProps/ctrlProp69.xml><?xml version="1.0" encoding="utf-8"?>
<formControlPr xmlns="http://schemas.microsoft.com/office/spreadsheetml/2009/9/main" objectType="Scroll" dx="22" fmlaLink="$E$63" horiz="1" max="10" noThreeD="1" page="0" val="5"/>
</file>

<file path=xl/ctrlProps/ctrlProp7.xml><?xml version="1.0" encoding="utf-8"?>
<formControlPr xmlns="http://schemas.microsoft.com/office/spreadsheetml/2009/9/main" objectType="Scroll" dx="22" fmlaLink="$C$14" horiz="1" max="10" min="1" noThreeD="1" page="10" val="10"/>
</file>

<file path=xl/ctrlProps/ctrlProp70.xml><?xml version="1.0" encoding="utf-8"?>
<formControlPr xmlns="http://schemas.microsoft.com/office/spreadsheetml/2009/9/main" objectType="Scroll" dx="22" fmlaLink="$C$63" horiz="1" max="10" noThreeD="1" page="0" val="10"/>
</file>

<file path=xl/ctrlProps/ctrlProp71.xml><?xml version="1.0" encoding="utf-8"?>
<formControlPr xmlns="http://schemas.microsoft.com/office/spreadsheetml/2009/9/main" objectType="Scroll" dx="22" fmlaLink="$E$67" horiz="1" max="10" noThreeD="1" page="0" val="5"/>
</file>

<file path=xl/ctrlProps/ctrlProp72.xml><?xml version="1.0" encoding="utf-8"?>
<formControlPr xmlns="http://schemas.microsoft.com/office/spreadsheetml/2009/9/main" objectType="Scroll" dx="22" fmlaLink="$C$67" horiz="1" max="10" noThreeD="1" page="0" val="10"/>
</file>

<file path=xl/ctrlProps/ctrlProp73.xml><?xml version="1.0" encoding="utf-8"?>
<formControlPr xmlns="http://schemas.microsoft.com/office/spreadsheetml/2009/9/main" objectType="Scroll" dx="22" fmlaLink="$E$68" horiz="1" max="10" noThreeD="1" page="0" val="5"/>
</file>

<file path=xl/ctrlProps/ctrlProp74.xml><?xml version="1.0" encoding="utf-8"?>
<formControlPr xmlns="http://schemas.microsoft.com/office/spreadsheetml/2009/9/main" objectType="Scroll" dx="22" fmlaLink="$C$68" horiz="1" max="10" noThreeD="1" page="0" val="10"/>
</file>

<file path=xl/ctrlProps/ctrlProp75.xml><?xml version="1.0" encoding="utf-8"?>
<formControlPr xmlns="http://schemas.microsoft.com/office/spreadsheetml/2009/9/main" objectType="Scroll" dx="22" fmlaLink="$E$69" horiz="1" max="10" noThreeD="1" page="0" val="5"/>
</file>

<file path=xl/ctrlProps/ctrlProp76.xml><?xml version="1.0" encoding="utf-8"?>
<formControlPr xmlns="http://schemas.microsoft.com/office/spreadsheetml/2009/9/main" objectType="Scroll" dx="22" fmlaLink="$C$69" horiz="1" max="10" noThreeD="1" page="0" val="10"/>
</file>

<file path=xl/ctrlProps/ctrlProp77.xml><?xml version="1.0" encoding="utf-8"?>
<formControlPr xmlns="http://schemas.microsoft.com/office/spreadsheetml/2009/9/main" objectType="Scroll" dx="22" fmlaLink="$E$70" horiz="1" max="10" noThreeD="1" page="0" val="5"/>
</file>

<file path=xl/ctrlProps/ctrlProp78.xml><?xml version="1.0" encoding="utf-8"?>
<formControlPr xmlns="http://schemas.microsoft.com/office/spreadsheetml/2009/9/main" objectType="Scroll" dx="22" fmlaLink="$C$70" horiz="1" max="10" noThreeD="1" page="0" val="10"/>
</file>

<file path=xl/ctrlProps/ctrlProp79.xml><?xml version="1.0" encoding="utf-8"?>
<formControlPr xmlns="http://schemas.microsoft.com/office/spreadsheetml/2009/9/main" objectType="Scroll" dx="22" fmlaLink="$E$71" horiz="1" max="10" noThreeD="1" page="0" val="5"/>
</file>

<file path=xl/ctrlProps/ctrlProp8.xml><?xml version="1.0" encoding="utf-8"?>
<formControlPr xmlns="http://schemas.microsoft.com/office/spreadsheetml/2009/9/main" objectType="Scroll" dx="22" fmlaLink="$C$14" horiz="1" max="10" min="1" noThreeD="1" page="10" val="10"/>
</file>

<file path=xl/ctrlProps/ctrlProp80.xml><?xml version="1.0" encoding="utf-8"?>
<formControlPr xmlns="http://schemas.microsoft.com/office/spreadsheetml/2009/9/main" objectType="Scroll" dx="22" fmlaLink="$C$71" horiz="1" max="10" noThreeD="1" page="0" val="10"/>
</file>

<file path=xl/ctrlProps/ctrlProp81.xml><?xml version="1.0" encoding="utf-8"?>
<formControlPr xmlns="http://schemas.microsoft.com/office/spreadsheetml/2009/9/main" objectType="Scroll" dx="22" fmlaLink="$E$72" horiz="1" max="10" noThreeD="1" page="0" val="5"/>
</file>

<file path=xl/ctrlProps/ctrlProp82.xml><?xml version="1.0" encoding="utf-8"?>
<formControlPr xmlns="http://schemas.microsoft.com/office/spreadsheetml/2009/9/main" objectType="Scroll" dx="22" fmlaLink="$C$72" horiz="1" max="10" noThreeD="1" page="0" val="10"/>
</file>

<file path=xl/ctrlProps/ctrlProp83.xml><?xml version="1.0" encoding="utf-8"?>
<formControlPr xmlns="http://schemas.microsoft.com/office/spreadsheetml/2009/9/main" objectType="Scroll" dx="22" fmlaLink="$E$73" horiz="1" max="10" noThreeD="1" page="0" val="5"/>
</file>

<file path=xl/ctrlProps/ctrlProp84.xml><?xml version="1.0" encoding="utf-8"?>
<formControlPr xmlns="http://schemas.microsoft.com/office/spreadsheetml/2009/9/main" objectType="Scroll" dx="22" fmlaLink="$C$73" horiz="1" max="10" noThreeD="1" page="0" val="10"/>
</file>

<file path=xl/ctrlProps/ctrlProp85.xml><?xml version="1.0" encoding="utf-8"?>
<formControlPr xmlns="http://schemas.microsoft.com/office/spreadsheetml/2009/9/main" objectType="Scroll" dx="22" fmlaLink="$E$74" horiz="1" max="10" noThreeD="1" page="0" val="5"/>
</file>

<file path=xl/ctrlProps/ctrlProp86.xml><?xml version="1.0" encoding="utf-8"?>
<formControlPr xmlns="http://schemas.microsoft.com/office/spreadsheetml/2009/9/main" objectType="Scroll" dx="22" fmlaLink="$C$74" horiz="1" max="10" noThreeD="1" page="0" val="10"/>
</file>

<file path=xl/ctrlProps/ctrlProp87.xml><?xml version="1.0" encoding="utf-8"?>
<formControlPr xmlns="http://schemas.microsoft.com/office/spreadsheetml/2009/9/main" objectType="Scroll" dx="22" fmlaLink="$E$75" horiz="1" max="10" noThreeD="1" page="0" val="5"/>
</file>

<file path=xl/ctrlProps/ctrlProp88.xml><?xml version="1.0" encoding="utf-8"?>
<formControlPr xmlns="http://schemas.microsoft.com/office/spreadsheetml/2009/9/main" objectType="Scroll" dx="22" fmlaLink="$C$75" horiz="1" max="10" noThreeD="1" page="0" val="10"/>
</file>

<file path=xl/ctrlProps/ctrlProp89.xml><?xml version="1.0" encoding="utf-8"?>
<formControlPr xmlns="http://schemas.microsoft.com/office/spreadsheetml/2009/9/main" objectType="Scroll" dx="22" fmlaLink="$E$76" horiz="1" max="10" noThreeD="1" page="0" val="5"/>
</file>

<file path=xl/ctrlProps/ctrlProp9.xml><?xml version="1.0" encoding="utf-8"?>
<formControlPr xmlns="http://schemas.microsoft.com/office/spreadsheetml/2009/9/main" objectType="Scroll" dx="22" fmlaLink="$C$14" horiz="1" max="10" min="1" noThreeD="1" page="10" val="10"/>
</file>

<file path=xl/ctrlProps/ctrlProp90.xml><?xml version="1.0" encoding="utf-8"?>
<formControlPr xmlns="http://schemas.microsoft.com/office/spreadsheetml/2009/9/main" objectType="Scroll" dx="22" fmlaLink="$C$76" horiz="1" max="10" noThreeD="1" page="0" val="10"/>
</file>

<file path=xl/ctrlProps/ctrlProp91.xml><?xml version="1.0" encoding="utf-8"?>
<formControlPr xmlns="http://schemas.microsoft.com/office/spreadsheetml/2009/9/main" objectType="Scroll" dx="22" fmlaLink="$E$77" horiz="1" max="10" noThreeD="1" page="0" val="5"/>
</file>

<file path=xl/ctrlProps/ctrlProp92.xml><?xml version="1.0" encoding="utf-8"?>
<formControlPr xmlns="http://schemas.microsoft.com/office/spreadsheetml/2009/9/main" objectType="Scroll" dx="22" fmlaLink="$C$77" horiz="1" max="10" noThreeD="1" page="0" val="10"/>
</file>

<file path=xl/ctrlProps/ctrlProp93.xml><?xml version="1.0" encoding="utf-8"?>
<formControlPr xmlns="http://schemas.microsoft.com/office/spreadsheetml/2009/9/main" objectType="Scroll" dx="22" fmlaLink="$E$78" horiz="1" max="10" noThreeD="1" page="0" val="5"/>
</file>

<file path=xl/ctrlProps/ctrlProp94.xml><?xml version="1.0" encoding="utf-8"?>
<formControlPr xmlns="http://schemas.microsoft.com/office/spreadsheetml/2009/9/main" objectType="Scroll" dx="22" fmlaLink="$C$78" horiz="1" max="10" noThreeD="1" page="0" val="10"/>
</file>

<file path=xl/ctrlProps/ctrlProp95.xml><?xml version="1.0" encoding="utf-8"?>
<formControlPr xmlns="http://schemas.microsoft.com/office/spreadsheetml/2009/9/main" objectType="Scroll" dx="22" fmlaLink="$E$79" horiz="1" max="10" noThreeD="1" page="0" val="5"/>
</file>

<file path=xl/ctrlProps/ctrlProp96.xml><?xml version="1.0" encoding="utf-8"?>
<formControlPr xmlns="http://schemas.microsoft.com/office/spreadsheetml/2009/9/main" objectType="Scroll" dx="22" fmlaLink="$C$79" horiz="1" max="10" noThreeD="1" page="0" val="10"/>
</file>

<file path=xl/ctrlProps/ctrlProp97.xml><?xml version="1.0" encoding="utf-8"?>
<formControlPr xmlns="http://schemas.microsoft.com/office/spreadsheetml/2009/9/main" objectType="Scroll" dx="22" fmlaLink="$E$56" horiz="1" max="10" noThreeD="1" page="0" val="5"/>
</file>

<file path=xl/ctrlProps/ctrlProp98.xml><?xml version="1.0" encoding="utf-8"?>
<formControlPr xmlns="http://schemas.microsoft.com/office/spreadsheetml/2009/9/main" objectType="Scroll" dx="22" fmlaLink="$E$57" horiz="1" max="10" noThreeD="1" page="0" val="5"/>
</file>

<file path=xl/ctrlProps/ctrlProp99.xml><?xml version="1.0" encoding="utf-8"?>
<formControlPr xmlns="http://schemas.microsoft.com/office/spreadsheetml/2009/9/main" objectType="Scroll" dx="22" fmlaLink="$C$36" horiz="1" max="10" noThreeD="1" page="0" val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152198</xdr:rowOff>
    </xdr:from>
    <xdr:to>
      <xdr:col>1</xdr:col>
      <xdr:colOff>1409700</xdr:colOff>
      <xdr:row>3</xdr:row>
      <xdr:rowOff>69716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698"/>
          <a:ext cx="1285875" cy="355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38100</xdr:rowOff>
        </xdr:from>
        <xdr:to>
          <xdr:col>2</xdr:col>
          <xdr:colOff>1247775</xdr:colOff>
          <xdr:row>14</xdr:row>
          <xdr:rowOff>152400</xdr:rowOff>
        </xdr:to>
        <xdr:sp macro="" textlink="">
          <xdr:nvSpPr>
            <xdr:cNvPr id="1038" name="Scroll Ba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38100</xdr:rowOff>
        </xdr:from>
        <xdr:to>
          <xdr:col>2</xdr:col>
          <xdr:colOff>1247775</xdr:colOff>
          <xdr:row>15</xdr:row>
          <xdr:rowOff>152400</xdr:rowOff>
        </xdr:to>
        <xdr:sp macro="" textlink="">
          <xdr:nvSpPr>
            <xdr:cNvPr id="1039" name="Scroll Bar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38100</xdr:rowOff>
        </xdr:from>
        <xdr:to>
          <xdr:col>2</xdr:col>
          <xdr:colOff>1247775</xdr:colOff>
          <xdr:row>17</xdr:row>
          <xdr:rowOff>152400</xdr:rowOff>
        </xdr:to>
        <xdr:sp macro="" textlink="">
          <xdr:nvSpPr>
            <xdr:cNvPr id="1041" name="Scroll Bar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1247775</xdr:colOff>
          <xdr:row>18</xdr:row>
          <xdr:rowOff>152400</xdr:rowOff>
        </xdr:to>
        <xdr:sp macro="" textlink="">
          <xdr:nvSpPr>
            <xdr:cNvPr id="1042" name="Scroll Bar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38100</xdr:rowOff>
        </xdr:from>
        <xdr:to>
          <xdr:col>2</xdr:col>
          <xdr:colOff>1247775</xdr:colOff>
          <xdr:row>19</xdr:row>
          <xdr:rowOff>152400</xdr:rowOff>
        </xdr:to>
        <xdr:sp macro="" textlink="">
          <xdr:nvSpPr>
            <xdr:cNvPr id="1043" name="Scroll Bar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47625</xdr:rowOff>
        </xdr:from>
        <xdr:to>
          <xdr:col>4</xdr:col>
          <xdr:colOff>1247775</xdr:colOff>
          <xdr:row>13</xdr:row>
          <xdr:rowOff>161925</xdr:rowOff>
        </xdr:to>
        <xdr:sp macro="" textlink="">
          <xdr:nvSpPr>
            <xdr:cNvPr id="1044" name="Scroll Bar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47625</xdr:rowOff>
        </xdr:from>
        <xdr:to>
          <xdr:col>4</xdr:col>
          <xdr:colOff>1247775</xdr:colOff>
          <xdr:row>15</xdr:row>
          <xdr:rowOff>161925</xdr:rowOff>
        </xdr:to>
        <xdr:sp macro="" textlink="">
          <xdr:nvSpPr>
            <xdr:cNvPr id="1046" name="Scroll Bar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47625</xdr:rowOff>
        </xdr:from>
        <xdr:to>
          <xdr:col>4</xdr:col>
          <xdr:colOff>1247775</xdr:colOff>
          <xdr:row>16</xdr:row>
          <xdr:rowOff>161925</xdr:rowOff>
        </xdr:to>
        <xdr:sp macro="" textlink="">
          <xdr:nvSpPr>
            <xdr:cNvPr id="1047" name="Scroll Bar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47625</xdr:rowOff>
        </xdr:from>
        <xdr:to>
          <xdr:col>4</xdr:col>
          <xdr:colOff>1247775</xdr:colOff>
          <xdr:row>17</xdr:row>
          <xdr:rowOff>161925</xdr:rowOff>
        </xdr:to>
        <xdr:sp macro="" textlink="">
          <xdr:nvSpPr>
            <xdr:cNvPr id="1048" name="Scroll Bar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47625</xdr:rowOff>
        </xdr:from>
        <xdr:to>
          <xdr:col>4</xdr:col>
          <xdr:colOff>1247775</xdr:colOff>
          <xdr:row>18</xdr:row>
          <xdr:rowOff>161925</xdr:rowOff>
        </xdr:to>
        <xdr:sp macro="" textlink="">
          <xdr:nvSpPr>
            <xdr:cNvPr id="1049" name="Scroll Bar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47625</xdr:rowOff>
        </xdr:from>
        <xdr:to>
          <xdr:col>4</xdr:col>
          <xdr:colOff>1247775</xdr:colOff>
          <xdr:row>19</xdr:row>
          <xdr:rowOff>161925</xdr:rowOff>
        </xdr:to>
        <xdr:sp macro="" textlink="">
          <xdr:nvSpPr>
            <xdr:cNvPr id="1050" name="Scroll Bar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38100</xdr:rowOff>
        </xdr:from>
        <xdr:to>
          <xdr:col>4</xdr:col>
          <xdr:colOff>1247775</xdr:colOff>
          <xdr:row>14</xdr:row>
          <xdr:rowOff>152400</xdr:rowOff>
        </xdr:to>
        <xdr:sp macro="" textlink="">
          <xdr:nvSpPr>
            <xdr:cNvPr id="1052" name="Scroll Bar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38100</xdr:rowOff>
        </xdr:from>
        <xdr:to>
          <xdr:col>4</xdr:col>
          <xdr:colOff>1247775</xdr:colOff>
          <xdr:row>15</xdr:row>
          <xdr:rowOff>152400</xdr:rowOff>
        </xdr:to>
        <xdr:sp macro="" textlink="">
          <xdr:nvSpPr>
            <xdr:cNvPr id="1053" name="Scroll Bar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38100</xdr:rowOff>
        </xdr:from>
        <xdr:to>
          <xdr:col>4</xdr:col>
          <xdr:colOff>1247775</xdr:colOff>
          <xdr:row>16</xdr:row>
          <xdr:rowOff>152400</xdr:rowOff>
        </xdr:to>
        <xdr:sp macro="" textlink="">
          <xdr:nvSpPr>
            <xdr:cNvPr id="1054" name="Scroll Bar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38100</xdr:rowOff>
        </xdr:from>
        <xdr:to>
          <xdr:col>4</xdr:col>
          <xdr:colOff>1247775</xdr:colOff>
          <xdr:row>17</xdr:row>
          <xdr:rowOff>152400</xdr:rowOff>
        </xdr:to>
        <xdr:sp macro="" textlink="">
          <xdr:nvSpPr>
            <xdr:cNvPr id="1055" name="Scroll Bar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38100</xdr:rowOff>
        </xdr:from>
        <xdr:to>
          <xdr:col>4</xdr:col>
          <xdr:colOff>1247775</xdr:colOff>
          <xdr:row>18</xdr:row>
          <xdr:rowOff>152400</xdr:rowOff>
        </xdr:to>
        <xdr:sp macro="" textlink="">
          <xdr:nvSpPr>
            <xdr:cNvPr id="1056" name="Scroll Bar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38100</xdr:rowOff>
        </xdr:from>
        <xdr:to>
          <xdr:col>4</xdr:col>
          <xdr:colOff>1247775</xdr:colOff>
          <xdr:row>19</xdr:row>
          <xdr:rowOff>152400</xdr:rowOff>
        </xdr:to>
        <xdr:sp macro="" textlink="">
          <xdr:nvSpPr>
            <xdr:cNvPr id="1057" name="Scroll Bar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38100</xdr:rowOff>
        </xdr:from>
        <xdr:to>
          <xdr:col>2</xdr:col>
          <xdr:colOff>1247775</xdr:colOff>
          <xdr:row>13</xdr:row>
          <xdr:rowOff>152400</xdr:rowOff>
        </xdr:to>
        <xdr:sp macro="" textlink="">
          <xdr:nvSpPr>
            <xdr:cNvPr id="1060" name="Scroll Bar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38100</xdr:rowOff>
        </xdr:from>
        <xdr:to>
          <xdr:col>2</xdr:col>
          <xdr:colOff>1247775</xdr:colOff>
          <xdr:row>16</xdr:row>
          <xdr:rowOff>152400</xdr:rowOff>
        </xdr:to>
        <xdr:sp macro="" textlink="">
          <xdr:nvSpPr>
            <xdr:cNvPr id="1061" name="Scroll Bar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38100</xdr:rowOff>
        </xdr:from>
        <xdr:to>
          <xdr:col>2</xdr:col>
          <xdr:colOff>1247775</xdr:colOff>
          <xdr:row>24</xdr:row>
          <xdr:rowOff>152400</xdr:rowOff>
        </xdr:to>
        <xdr:sp macro="" textlink="">
          <xdr:nvSpPr>
            <xdr:cNvPr id="1062" name="Scroll Bar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38100</xdr:rowOff>
        </xdr:from>
        <xdr:to>
          <xdr:col>2</xdr:col>
          <xdr:colOff>1247775</xdr:colOff>
          <xdr:row>25</xdr:row>
          <xdr:rowOff>152400</xdr:rowOff>
        </xdr:to>
        <xdr:sp macro="" textlink="">
          <xdr:nvSpPr>
            <xdr:cNvPr id="1063" name="Scroll Bar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38100</xdr:rowOff>
        </xdr:from>
        <xdr:to>
          <xdr:col>2</xdr:col>
          <xdr:colOff>1247775</xdr:colOff>
          <xdr:row>27</xdr:row>
          <xdr:rowOff>152400</xdr:rowOff>
        </xdr:to>
        <xdr:sp macro="" textlink="">
          <xdr:nvSpPr>
            <xdr:cNvPr id="1064" name="Scroll Bar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2</xdr:col>
          <xdr:colOff>1247775</xdr:colOff>
          <xdr:row>28</xdr:row>
          <xdr:rowOff>152400</xdr:rowOff>
        </xdr:to>
        <xdr:sp macro="" textlink="">
          <xdr:nvSpPr>
            <xdr:cNvPr id="1065" name="Scroll Bar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38100</xdr:rowOff>
        </xdr:from>
        <xdr:to>
          <xdr:col>4</xdr:col>
          <xdr:colOff>1247775</xdr:colOff>
          <xdr:row>23</xdr:row>
          <xdr:rowOff>152400</xdr:rowOff>
        </xdr:to>
        <xdr:sp macro="" textlink="">
          <xdr:nvSpPr>
            <xdr:cNvPr id="1066" name="Scroll Bar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47625</xdr:rowOff>
        </xdr:from>
        <xdr:to>
          <xdr:col>4</xdr:col>
          <xdr:colOff>1247775</xdr:colOff>
          <xdr:row>25</xdr:row>
          <xdr:rowOff>161925</xdr:rowOff>
        </xdr:to>
        <xdr:sp macro="" textlink="">
          <xdr:nvSpPr>
            <xdr:cNvPr id="1067" name="Scroll Bar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47625</xdr:rowOff>
        </xdr:from>
        <xdr:to>
          <xdr:col>4</xdr:col>
          <xdr:colOff>1247775</xdr:colOff>
          <xdr:row>26</xdr:row>
          <xdr:rowOff>161925</xdr:rowOff>
        </xdr:to>
        <xdr:sp macro="" textlink="">
          <xdr:nvSpPr>
            <xdr:cNvPr id="1068" name="Scroll Bar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47625</xdr:rowOff>
        </xdr:from>
        <xdr:to>
          <xdr:col>4</xdr:col>
          <xdr:colOff>1247775</xdr:colOff>
          <xdr:row>27</xdr:row>
          <xdr:rowOff>161925</xdr:rowOff>
        </xdr:to>
        <xdr:sp macro="" textlink="">
          <xdr:nvSpPr>
            <xdr:cNvPr id="1069" name="Scroll Bar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47625</xdr:rowOff>
        </xdr:from>
        <xdr:to>
          <xdr:col>4</xdr:col>
          <xdr:colOff>1247775</xdr:colOff>
          <xdr:row>28</xdr:row>
          <xdr:rowOff>161925</xdr:rowOff>
        </xdr:to>
        <xdr:sp macro="" textlink="">
          <xdr:nvSpPr>
            <xdr:cNvPr id="1070" name="Scroll Bar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38100</xdr:rowOff>
        </xdr:from>
        <xdr:to>
          <xdr:col>4</xdr:col>
          <xdr:colOff>1247775</xdr:colOff>
          <xdr:row>24</xdr:row>
          <xdr:rowOff>152400</xdr:rowOff>
        </xdr:to>
        <xdr:sp macro="" textlink="">
          <xdr:nvSpPr>
            <xdr:cNvPr id="1071" name="Scroll Bar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38100</xdr:rowOff>
        </xdr:from>
        <xdr:to>
          <xdr:col>4</xdr:col>
          <xdr:colOff>1247775</xdr:colOff>
          <xdr:row>25</xdr:row>
          <xdr:rowOff>152400</xdr:rowOff>
        </xdr:to>
        <xdr:sp macro="" textlink="">
          <xdr:nvSpPr>
            <xdr:cNvPr id="1072" name="Scroll Bar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38100</xdr:rowOff>
        </xdr:from>
        <xdr:to>
          <xdr:col>4</xdr:col>
          <xdr:colOff>1247775</xdr:colOff>
          <xdr:row>26</xdr:row>
          <xdr:rowOff>152400</xdr:rowOff>
        </xdr:to>
        <xdr:sp macro="" textlink="">
          <xdr:nvSpPr>
            <xdr:cNvPr id="1073" name="Scroll Bar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38100</xdr:rowOff>
        </xdr:from>
        <xdr:to>
          <xdr:col>4</xdr:col>
          <xdr:colOff>1247775</xdr:colOff>
          <xdr:row>27</xdr:row>
          <xdr:rowOff>152400</xdr:rowOff>
        </xdr:to>
        <xdr:sp macro="" textlink="">
          <xdr:nvSpPr>
            <xdr:cNvPr id="1074" name="Scroll Bar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38100</xdr:rowOff>
        </xdr:from>
        <xdr:to>
          <xdr:col>4</xdr:col>
          <xdr:colOff>1247775</xdr:colOff>
          <xdr:row>28</xdr:row>
          <xdr:rowOff>152400</xdr:rowOff>
        </xdr:to>
        <xdr:sp macro="" textlink="">
          <xdr:nvSpPr>
            <xdr:cNvPr id="1075" name="Scroll Bar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38100</xdr:rowOff>
        </xdr:from>
        <xdr:to>
          <xdr:col>2</xdr:col>
          <xdr:colOff>1247775</xdr:colOff>
          <xdr:row>23</xdr:row>
          <xdr:rowOff>152400</xdr:rowOff>
        </xdr:to>
        <xdr:sp macro="" textlink="">
          <xdr:nvSpPr>
            <xdr:cNvPr id="1076" name="Scroll Bar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38100</xdr:rowOff>
        </xdr:from>
        <xdr:to>
          <xdr:col>2</xdr:col>
          <xdr:colOff>1247775</xdr:colOff>
          <xdr:row>26</xdr:row>
          <xdr:rowOff>152400</xdr:rowOff>
        </xdr:to>
        <xdr:sp macro="" textlink="">
          <xdr:nvSpPr>
            <xdr:cNvPr id="1077" name="Scroll Bar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38100</xdr:rowOff>
        </xdr:from>
        <xdr:to>
          <xdr:col>2</xdr:col>
          <xdr:colOff>1247775</xdr:colOff>
          <xdr:row>30</xdr:row>
          <xdr:rowOff>152400</xdr:rowOff>
        </xdr:to>
        <xdr:sp macro="" textlink="">
          <xdr:nvSpPr>
            <xdr:cNvPr id="1078" name="Scroll Bar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38100</xdr:rowOff>
        </xdr:from>
        <xdr:to>
          <xdr:col>2</xdr:col>
          <xdr:colOff>1247775</xdr:colOff>
          <xdr:row>31</xdr:row>
          <xdr:rowOff>152400</xdr:rowOff>
        </xdr:to>
        <xdr:sp macro="" textlink="">
          <xdr:nvSpPr>
            <xdr:cNvPr id="1079" name="Scroll Bar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38100</xdr:rowOff>
        </xdr:from>
        <xdr:to>
          <xdr:col>2</xdr:col>
          <xdr:colOff>1247775</xdr:colOff>
          <xdr:row>33</xdr:row>
          <xdr:rowOff>152400</xdr:rowOff>
        </xdr:to>
        <xdr:sp macro="" textlink="">
          <xdr:nvSpPr>
            <xdr:cNvPr id="1080" name="Scroll Bar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38100</xdr:rowOff>
        </xdr:from>
        <xdr:to>
          <xdr:col>2</xdr:col>
          <xdr:colOff>1247775</xdr:colOff>
          <xdr:row>34</xdr:row>
          <xdr:rowOff>152400</xdr:rowOff>
        </xdr:to>
        <xdr:sp macro="" textlink="">
          <xdr:nvSpPr>
            <xdr:cNvPr id="1081" name="Scroll Bar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38100</xdr:rowOff>
        </xdr:from>
        <xdr:to>
          <xdr:col>4</xdr:col>
          <xdr:colOff>1247775</xdr:colOff>
          <xdr:row>29</xdr:row>
          <xdr:rowOff>152400</xdr:rowOff>
        </xdr:to>
        <xdr:sp macro="" textlink="">
          <xdr:nvSpPr>
            <xdr:cNvPr id="1082" name="Scroll Bar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47625</xdr:rowOff>
        </xdr:from>
        <xdr:to>
          <xdr:col>4</xdr:col>
          <xdr:colOff>1247775</xdr:colOff>
          <xdr:row>31</xdr:row>
          <xdr:rowOff>161925</xdr:rowOff>
        </xdr:to>
        <xdr:sp macro="" textlink="">
          <xdr:nvSpPr>
            <xdr:cNvPr id="1083" name="Scroll Bar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47625</xdr:rowOff>
        </xdr:from>
        <xdr:to>
          <xdr:col>4</xdr:col>
          <xdr:colOff>1247775</xdr:colOff>
          <xdr:row>32</xdr:row>
          <xdr:rowOff>161925</xdr:rowOff>
        </xdr:to>
        <xdr:sp macro="" textlink="">
          <xdr:nvSpPr>
            <xdr:cNvPr id="1084" name="Scroll Bar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47625</xdr:rowOff>
        </xdr:from>
        <xdr:to>
          <xdr:col>4</xdr:col>
          <xdr:colOff>1247775</xdr:colOff>
          <xdr:row>33</xdr:row>
          <xdr:rowOff>161925</xdr:rowOff>
        </xdr:to>
        <xdr:sp macro="" textlink="">
          <xdr:nvSpPr>
            <xdr:cNvPr id="1085" name="Scroll Bar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47625</xdr:rowOff>
        </xdr:from>
        <xdr:to>
          <xdr:col>4</xdr:col>
          <xdr:colOff>1247775</xdr:colOff>
          <xdr:row>34</xdr:row>
          <xdr:rowOff>161925</xdr:rowOff>
        </xdr:to>
        <xdr:sp macro="" textlink="">
          <xdr:nvSpPr>
            <xdr:cNvPr id="1086" name="Scroll Bar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38100</xdr:rowOff>
        </xdr:from>
        <xdr:to>
          <xdr:col>4</xdr:col>
          <xdr:colOff>1247775</xdr:colOff>
          <xdr:row>30</xdr:row>
          <xdr:rowOff>152400</xdr:rowOff>
        </xdr:to>
        <xdr:sp macro="" textlink="">
          <xdr:nvSpPr>
            <xdr:cNvPr id="1087" name="Scroll Bar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38100</xdr:rowOff>
        </xdr:from>
        <xdr:to>
          <xdr:col>4</xdr:col>
          <xdr:colOff>1247775</xdr:colOff>
          <xdr:row>31</xdr:row>
          <xdr:rowOff>152400</xdr:rowOff>
        </xdr:to>
        <xdr:sp macro="" textlink="">
          <xdr:nvSpPr>
            <xdr:cNvPr id="1088" name="Scroll Bar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38100</xdr:rowOff>
        </xdr:from>
        <xdr:to>
          <xdr:col>4</xdr:col>
          <xdr:colOff>1247775</xdr:colOff>
          <xdr:row>32</xdr:row>
          <xdr:rowOff>152400</xdr:rowOff>
        </xdr:to>
        <xdr:sp macro="" textlink="">
          <xdr:nvSpPr>
            <xdr:cNvPr id="1089" name="Scroll Bar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38100</xdr:rowOff>
        </xdr:from>
        <xdr:to>
          <xdr:col>4</xdr:col>
          <xdr:colOff>1247775</xdr:colOff>
          <xdr:row>33</xdr:row>
          <xdr:rowOff>152400</xdr:rowOff>
        </xdr:to>
        <xdr:sp macro="" textlink="">
          <xdr:nvSpPr>
            <xdr:cNvPr id="1090" name="Scroll Bar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38100</xdr:rowOff>
        </xdr:from>
        <xdr:to>
          <xdr:col>4</xdr:col>
          <xdr:colOff>1247775</xdr:colOff>
          <xdr:row>34</xdr:row>
          <xdr:rowOff>152400</xdr:rowOff>
        </xdr:to>
        <xdr:sp macro="" textlink="">
          <xdr:nvSpPr>
            <xdr:cNvPr id="1091" name="Scroll Bar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38100</xdr:rowOff>
        </xdr:from>
        <xdr:to>
          <xdr:col>2</xdr:col>
          <xdr:colOff>1247775</xdr:colOff>
          <xdr:row>29</xdr:row>
          <xdr:rowOff>152400</xdr:rowOff>
        </xdr:to>
        <xdr:sp macro="" textlink="">
          <xdr:nvSpPr>
            <xdr:cNvPr id="1092" name="Scroll Bar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38100</xdr:rowOff>
        </xdr:from>
        <xdr:to>
          <xdr:col>2</xdr:col>
          <xdr:colOff>1247775</xdr:colOff>
          <xdr:row>32</xdr:row>
          <xdr:rowOff>152400</xdr:rowOff>
        </xdr:to>
        <xdr:sp macro="" textlink="">
          <xdr:nvSpPr>
            <xdr:cNvPr id="1093" name="Scroll Bar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38100</xdr:rowOff>
        </xdr:from>
        <xdr:to>
          <xdr:col>2</xdr:col>
          <xdr:colOff>1247775</xdr:colOff>
          <xdr:row>37</xdr:row>
          <xdr:rowOff>152400</xdr:rowOff>
        </xdr:to>
        <xdr:sp macro="" textlink="">
          <xdr:nvSpPr>
            <xdr:cNvPr id="1094" name="Scroll Bar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47625</xdr:rowOff>
        </xdr:from>
        <xdr:to>
          <xdr:col>4</xdr:col>
          <xdr:colOff>1247775</xdr:colOff>
          <xdr:row>37</xdr:row>
          <xdr:rowOff>161925</xdr:rowOff>
        </xdr:to>
        <xdr:sp macro="" textlink="">
          <xdr:nvSpPr>
            <xdr:cNvPr id="1095" name="Scroll Bar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38100</xdr:rowOff>
        </xdr:from>
        <xdr:to>
          <xdr:col>4</xdr:col>
          <xdr:colOff>1247775</xdr:colOff>
          <xdr:row>37</xdr:row>
          <xdr:rowOff>152400</xdr:rowOff>
        </xdr:to>
        <xdr:sp macro="" textlink="">
          <xdr:nvSpPr>
            <xdr:cNvPr id="1096" name="Scroll Bar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38100</xdr:rowOff>
        </xdr:from>
        <xdr:to>
          <xdr:col>4</xdr:col>
          <xdr:colOff>1247775</xdr:colOff>
          <xdr:row>53</xdr:row>
          <xdr:rowOff>152400</xdr:rowOff>
        </xdr:to>
        <xdr:sp macro="" textlink="">
          <xdr:nvSpPr>
            <xdr:cNvPr id="1097" name="Scroll Bar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53</xdr:row>
          <xdr:rowOff>38100</xdr:rowOff>
        </xdr:from>
        <xdr:to>
          <xdr:col>2</xdr:col>
          <xdr:colOff>1247775</xdr:colOff>
          <xdr:row>53</xdr:row>
          <xdr:rowOff>152400</xdr:rowOff>
        </xdr:to>
        <xdr:sp macro="" textlink="">
          <xdr:nvSpPr>
            <xdr:cNvPr id="1098" name="Scroll Bar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38100</xdr:rowOff>
        </xdr:from>
        <xdr:to>
          <xdr:col>4</xdr:col>
          <xdr:colOff>1247775</xdr:colOff>
          <xdr:row>55</xdr:row>
          <xdr:rowOff>152400</xdr:rowOff>
        </xdr:to>
        <xdr:sp macro="" textlink="">
          <xdr:nvSpPr>
            <xdr:cNvPr id="1099" name="Scroll Bar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38100</xdr:rowOff>
        </xdr:from>
        <xdr:to>
          <xdr:col>2</xdr:col>
          <xdr:colOff>1247775</xdr:colOff>
          <xdr:row>55</xdr:row>
          <xdr:rowOff>152400</xdr:rowOff>
        </xdr:to>
        <xdr:sp macro="" textlink="">
          <xdr:nvSpPr>
            <xdr:cNvPr id="1100" name="Scroll Bar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38100</xdr:rowOff>
        </xdr:from>
        <xdr:to>
          <xdr:col>4</xdr:col>
          <xdr:colOff>1247775</xdr:colOff>
          <xdr:row>56</xdr:row>
          <xdr:rowOff>152400</xdr:rowOff>
        </xdr:to>
        <xdr:sp macro="" textlink="">
          <xdr:nvSpPr>
            <xdr:cNvPr id="1101" name="Scroll Bar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38100</xdr:rowOff>
        </xdr:from>
        <xdr:to>
          <xdr:col>2</xdr:col>
          <xdr:colOff>1247775</xdr:colOff>
          <xdr:row>56</xdr:row>
          <xdr:rowOff>152400</xdr:rowOff>
        </xdr:to>
        <xdr:sp macro="" textlink="">
          <xdr:nvSpPr>
            <xdr:cNvPr id="1102" name="Scroll Bar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57</xdr:row>
          <xdr:rowOff>38100</xdr:rowOff>
        </xdr:from>
        <xdr:to>
          <xdr:col>4</xdr:col>
          <xdr:colOff>1247775</xdr:colOff>
          <xdr:row>57</xdr:row>
          <xdr:rowOff>152400</xdr:rowOff>
        </xdr:to>
        <xdr:sp macro="" textlink="">
          <xdr:nvSpPr>
            <xdr:cNvPr id="1103" name="Scroll Bar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38100</xdr:rowOff>
        </xdr:from>
        <xdr:to>
          <xdr:col>2</xdr:col>
          <xdr:colOff>1247775</xdr:colOff>
          <xdr:row>57</xdr:row>
          <xdr:rowOff>152400</xdr:rowOff>
        </xdr:to>
        <xdr:sp macro="" textlink="">
          <xdr:nvSpPr>
            <xdr:cNvPr id="1104" name="Scroll Bar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38100</xdr:rowOff>
        </xdr:from>
        <xdr:to>
          <xdr:col>4</xdr:col>
          <xdr:colOff>1247775</xdr:colOff>
          <xdr:row>58</xdr:row>
          <xdr:rowOff>152400</xdr:rowOff>
        </xdr:to>
        <xdr:sp macro="" textlink="">
          <xdr:nvSpPr>
            <xdr:cNvPr id="1105" name="Scroll Bar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58</xdr:row>
          <xdr:rowOff>38100</xdr:rowOff>
        </xdr:from>
        <xdr:to>
          <xdr:col>2</xdr:col>
          <xdr:colOff>1247775</xdr:colOff>
          <xdr:row>58</xdr:row>
          <xdr:rowOff>152400</xdr:rowOff>
        </xdr:to>
        <xdr:sp macro="" textlink="">
          <xdr:nvSpPr>
            <xdr:cNvPr id="1106" name="Scroll Bar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38100</xdr:rowOff>
        </xdr:from>
        <xdr:to>
          <xdr:col>4</xdr:col>
          <xdr:colOff>1247775</xdr:colOff>
          <xdr:row>59</xdr:row>
          <xdr:rowOff>152400</xdr:rowOff>
        </xdr:to>
        <xdr:sp macro="" textlink="">
          <xdr:nvSpPr>
            <xdr:cNvPr id="1107" name="Scroll Bar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38100</xdr:rowOff>
        </xdr:from>
        <xdr:to>
          <xdr:col>2</xdr:col>
          <xdr:colOff>1247775</xdr:colOff>
          <xdr:row>59</xdr:row>
          <xdr:rowOff>152400</xdr:rowOff>
        </xdr:to>
        <xdr:sp macro="" textlink="">
          <xdr:nvSpPr>
            <xdr:cNvPr id="1108" name="Scroll Bar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38100</xdr:rowOff>
        </xdr:from>
        <xdr:to>
          <xdr:col>4</xdr:col>
          <xdr:colOff>1247775</xdr:colOff>
          <xdr:row>60</xdr:row>
          <xdr:rowOff>152400</xdr:rowOff>
        </xdr:to>
        <xdr:sp macro="" textlink="">
          <xdr:nvSpPr>
            <xdr:cNvPr id="1109" name="Scroll Bar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60</xdr:row>
          <xdr:rowOff>38100</xdr:rowOff>
        </xdr:from>
        <xdr:to>
          <xdr:col>2</xdr:col>
          <xdr:colOff>1247775</xdr:colOff>
          <xdr:row>60</xdr:row>
          <xdr:rowOff>152400</xdr:rowOff>
        </xdr:to>
        <xdr:sp macro="" textlink="">
          <xdr:nvSpPr>
            <xdr:cNvPr id="1110" name="Scroll Bar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62</xdr:row>
          <xdr:rowOff>38100</xdr:rowOff>
        </xdr:from>
        <xdr:to>
          <xdr:col>4</xdr:col>
          <xdr:colOff>1247775</xdr:colOff>
          <xdr:row>62</xdr:row>
          <xdr:rowOff>152400</xdr:rowOff>
        </xdr:to>
        <xdr:sp macro="" textlink="">
          <xdr:nvSpPr>
            <xdr:cNvPr id="1111" name="Scroll Bar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62</xdr:row>
          <xdr:rowOff>38100</xdr:rowOff>
        </xdr:from>
        <xdr:to>
          <xdr:col>2</xdr:col>
          <xdr:colOff>1247775</xdr:colOff>
          <xdr:row>62</xdr:row>
          <xdr:rowOff>152400</xdr:rowOff>
        </xdr:to>
        <xdr:sp macro="" textlink="">
          <xdr:nvSpPr>
            <xdr:cNvPr id="1112" name="Scroll Bar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38100</xdr:rowOff>
        </xdr:from>
        <xdr:to>
          <xdr:col>4</xdr:col>
          <xdr:colOff>1247775</xdr:colOff>
          <xdr:row>66</xdr:row>
          <xdr:rowOff>152400</xdr:rowOff>
        </xdr:to>
        <xdr:sp macro="" textlink="">
          <xdr:nvSpPr>
            <xdr:cNvPr id="1113" name="Scroll Bar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66</xdr:row>
          <xdr:rowOff>38100</xdr:rowOff>
        </xdr:from>
        <xdr:to>
          <xdr:col>2</xdr:col>
          <xdr:colOff>1247775</xdr:colOff>
          <xdr:row>66</xdr:row>
          <xdr:rowOff>152400</xdr:rowOff>
        </xdr:to>
        <xdr:sp macro="" textlink="">
          <xdr:nvSpPr>
            <xdr:cNvPr id="1114" name="Scroll Bar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38100</xdr:rowOff>
        </xdr:from>
        <xdr:to>
          <xdr:col>4</xdr:col>
          <xdr:colOff>1247775</xdr:colOff>
          <xdr:row>67</xdr:row>
          <xdr:rowOff>152400</xdr:rowOff>
        </xdr:to>
        <xdr:sp macro="" textlink="">
          <xdr:nvSpPr>
            <xdr:cNvPr id="1115" name="Scroll Bar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67</xdr:row>
          <xdr:rowOff>38100</xdr:rowOff>
        </xdr:from>
        <xdr:to>
          <xdr:col>2</xdr:col>
          <xdr:colOff>1247775</xdr:colOff>
          <xdr:row>67</xdr:row>
          <xdr:rowOff>152400</xdr:rowOff>
        </xdr:to>
        <xdr:sp macro="" textlink="">
          <xdr:nvSpPr>
            <xdr:cNvPr id="1116" name="Scroll Bar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68</xdr:row>
          <xdr:rowOff>38100</xdr:rowOff>
        </xdr:from>
        <xdr:to>
          <xdr:col>4</xdr:col>
          <xdr:colOff>1247775</xdr:colOff>
          <xdr:row>68</xdr:row>
          <xdr:rowOff>152400</xdr:rowOff>
        </xdr:to>
        <xdr:sp macro="" textlink="">
          <xdr:nvSpPr>
            <xdr:cNvPr id="1117" name="Scroll Bar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68</xdr:row>
          <xdr:rowOff>38100</xdr:rowOff>
        </xdr:from>
        <xdr:to>
          <xdr:col>2</xdr:col>
          <xdr:colOff>1247775</xdr:colOff>
          <xdr:row>68</xdr:row>
          <xdr:rowOff>152400</xdr:rowOff>
        </xdr:to>
        <xdr:sp macro="" textlink="">
          <xdr:nvSpPr>
            <xdr:cNvPr id="1118" name="Scroll Bar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69</xdr:row>
          <xdr:rowOff>38100</xdr:rowOff>
        </xdr:from>
        <xdr:to>
          <xdr:col>4</xdr:col>
          <xdr:colOff>1247775</xdr:colOff>
          <xdr:row>69</xdr:row>
          <xdr:rowOff>152400</xdr:rowOff>
        </xdr:to>
        <xdr:sp macro="" textlink="">
          <xdr:nvSpPr>
            <xdr:cNvPr id="1119" name="Scroll Bar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69</xdr:row>
          <xdr:rowOff>38100</xdr:rowOff>
        </xdr:from>
        <xdr:to>
          <xdr:col>2</xdr:col>
          <xdr:colOff>1247775</xdr:colOff>
          <xdr:row>69</xdr:row>
          <xdr:rowOff>152400</xdr:rowOff>
        </xdr:to>
        <xdr:sp macro="" textlink="">
          <xdr:nvSpPr>
            <xdr:cNvPr id="1120" name="Scroll Bar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38100</xdr:rowOff>
        </xdr:from>
        <xdr:to>
          <xdr:col>4</xdr:col>
          <xdr:colOff>1247775</xdr:colOff>
          <xdr:row>70</xdr:row>
          <xdr:rowOff>152400</xdr:rowOff>
        </xdr:to>
        <xdr:sp macro="" textlink="">
          <xdr:nvSpPr>
            <xdr:cNvPr id="1121" name="Scroll Bar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70</xdr:row>
          <xdr:rowOff>38100</xdr:rowOff>
        </xdr:from>
        <xdr:to>
          <xdr:col>2</xdr:col>
          <xdr:colOff>1247775</xdr:colOff>
          <xdr:row>70</xdr:row>
          <xdr:rowOff>152400</xdr:rowOff>
        </xdr:to>
        <xdr:sp macro="" textlink="">
          <xdr:nvSpPr>
            <xdr:cNvPr id="1122" name="Scroll Bar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38100</xdr:rowOff>
        </xdr:from>
        <xdr:to>
          <xdr:col>4</xdr:col>
          <xdr:colOff>1247775</xdr:colOff>
          <xdr:row>71</xdr:row>
          <xdr:rowOff>152400</xdr:rowOff>
        </xdr:to>
        <xdr:sp macro="" textlink="">
          <xdr:nvSpPr>
            <xdr:cNvPr id="1123" name="Scroll Bar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71</xdr:row>
          <xdr:rowOff>38100</xdr:rowOff>
        </xdr:from>
        <xdr:to>
          <xdr:col>2</xdr:col>
          <xdr:colOff>1247775</xdr:colOff>
          <xdr:row>71</xdr:row>
          <xdr:rowOff>152400</xdr:rowOff>
        </xdr:to>
        <xdr:sp macro="" textlink="">
          <xdr:nvSpPr>
            <xdr:cNvPr id="1124" name="Scroll Bar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72</xdr:row>
          <xdr:rowOff>38100</xdr:rowOff>
        </xdr:from>
        <xdr:to>
          <xdr:col>4</xdr:col>
          <xdr:colOff>1247775</xdr:colOff>
          <xdr:row>72</xdr:row>
          <xdr:rowOff>152400</xdr:rowOff>
        </xdr:to>
        <xdr:sp macro="" textlink="">
          <xdr:nvSpPr>
            <xdr:cNvPr id="1125" name="Scroll Bar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72</xdr:row>
          <xdr:rowOff>38100</xdr:rowOff>
        </xdr:from>
        <xdr:to>
          <xdr:col>2</xdr:col>
          <xdr:colOff>1247775</xdr:colOff>
          <xdr:row>72</xdr:row>
          <xdr:rowOff>152400</xdr:rowOff>
        </xdr:to>
        <xdr:sp macro="" textlink="">
          <xdr:nvSpPr>
            <xdr:cNvPr id="1126" name="Scroll Bar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73</xdr:row>
          <xdr:rowOff>38100</xdr:rowOff>
        </xdr:from>
        <xdr:to>
          <xdr:col>4</xdr:col>
          <xdr:colOff>1247775</xdr:colOff>
          <xdr:row>73</xdr:row>
          <xdr:rowOff>152400</xdr:rowOff>
        </xdr:to>
        <xdr:sp macro="" textlink="">
          <xdr:nvSpPr>
            <xdr:cNvPr id="1127" name="Scroll Bar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38100</xdr:rowOff>
        </xdr:from>
        <xdr:to>
          <xdr:col>2</xdr:col>
          <xdr:colOff>1247775</xdr:colOff>
          <xdr:row>73</xdr:row>
          <xdr:rowOff>152400</xdr:rowOff>
        </xdr:to>
        <xdr:sp macro="" textlink="">
          <xdr:nvSpPr>
            <xdr:cNvPr id="1128" name="Scroll Bar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38100</xdr:rowOff>
        </xdr:from>
        <xdr:to>
          <xdr:col>4</xdr:col>
          <xdr:colOff>1247775</xdr:colOff>
          <xdr:row>74</xdr:row>
          <xdr:rowOff>152400</xdr:rowOff>
        </xdr:to>
        <xdr:sp macro="" textlink="">
          <xdr:nvSpPr>
            <xdr:cNvPr id="1129" name="Scroll Bar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38100</xdr:rowOff>
        </xdr:from>
        <xdr:to>
          <xdr:col>2</xdr:col>
          <xdr:colOff>1247775</xdr:colOff>
          <xdr:row>74</xdr:row>
          <xdr:rowOff>152400</xdr:rowOff>
        </xdr:to>
        <xdr:sp macro="" textlink="">
          <xdr:nvSpPr>
            <xdr:cNvPr id="1130" name="Scroll Bar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75</xdr:row>
          <xdr:rowOff>38100</xdr:rowOff>
        </xdr:from>
        <xdr:to>
          <xdr:col>4</xdr:col>
          <xdr:colOff>1247775</xdr:colOff>
          <xdr:row>75</xdr:row>
          <xdr:rowOff>152400</xdr:rowOff>
        </xdr:to>
        <xdr:sp macro="" textlink="">
          <xdr:nvSpPr>
            <xdr:cNvPr id="1131" name="Scroll Bar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75</xdr:row>
          <xdr:rowOff>38100</xdr:rowOff>
        </xdr:from>
        <xdr:to>
          <xdr:col>2</xdr:col>
          <xdr:colOff>1247775</xdr:colOff>
          <xdr:row>75</xdr:row>
          <xdr:rowOff>152400</xdr:rowOff>
        </xdr:to>
        <xdr:sp macro="" textlink="">
          <xdr:nvSpPr>
            <xdr:cNvPr id="1132" name="Scroll Bar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38100</xdr:rowOff>
        </xdr:from>
        <xdr:to>
          <xdr:col>4</xdr:col>
          <xdr:colOff>1247775</xdr:colOff>
          <xdr:row>76</xdr:row>
          <xdr:rowOff>152400</xdr:rowOff>
        </xdr:to>
        <xdr:sp macro="" textlink="">
          <xdr:nvSpPr>
            <xdr:cNvPr id="1133" name="Scroll Bar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38100</xdr:rowOff>
        </xdr:from>
        <xdr:to>
          <xdr:col>2</xdr:col>
          <xdr:colOff>1247775</xdr:colOff>
          <xdr:row>76</xdr:row>
          <xdr:rowOff>152400</xdr:rowOff>
        </xdr:to>
        <xdr:sp macro="" textlink="">
          <xdr:nvSpPr>
            <xdr:cNvPr id="1134" name="Scroll Bar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77</xdr:row>
          <xdr:rowOff>38100</xdr:rowOff>
        </xdr:from>
        <xdr:to>
          <xdr:col>4</xdr:col>
          <xdr:colOff>1247775</xdr:colOff>
          <xdr:row>77</xdr:row>
          <xdr:rowOff>152400</xdr:rowOff>
        </xdr:to>
        <xdr:sp macro="" textlink="">
          <xdr:nvSpPr>
            <xdr:cNvPr id="1135" name="Scroll Bar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38100</xdr:rowOff>
        </xdr:from>
        <xdr:to>
          <xdr:col>2</xdr:col>
          <xdr:colOff>1247775</xdr:colOff>
          <xdr:row>77</xdr:row>
          <xdr:rowOff>152400</xdr:rowOff>
        </xdr:to>
        <xdr:sp macro="" textlink="">
          <xdr:nvSpPr>
            <xdr:cNvPr id="1136" name="Scroll Bar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38100</xdr:rowOff>
        </xdr:from>
        <xdr:to>
          <xdr:col>4</xdr:col>
          <xdr:colOff>1247775</xdr:colOff>
          <xdr:row>78</xdr:row>
          <xdr:rowOff>152400</xdr:rowOff>
        </xdr:to>
        <xdr:sp macro="" textlink="">
          <xdr:nvSpPr>
            <xdr:cNvPr id="1137" name="Scroll Bar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78</xdr:row>
          <xdr:rowOff>38100</xdr:rowOff>
        </xdr:from>
        <xdr:to>
          <xdr:col>2</xdr:col>
          <xdr:colOff>1247775</xdr:colOff>
          <xdr:row>78</xdr:row>
          <xdr:rowOff>152400</xdr:rowOff>
        </xdr:to>
        <xdr:sp macro="" textlink="">
          <xdr:nvSpPr>
            <xdr:cNvPr id="1138" name="Scroll Bar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38100</xdr:rowOff>
        </xdr:from>
        <xdr:to>
          <xdr:col>4</xdr:col>
          <xdr:colOff>1247775</xdr:colOff>
          <xdr:row>55</xdr:row>
          <xdr:rowOff>152400</xdr:rowOff>
        </xdr:to>
        <xdr:sp macro="" textlink="">
          <xdr:nvSpPr>
            <xdr:cNvPr id="1139" name="Scroll Bar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38100</xdr:rowOff>
        </xdr:from>
        <xdr:to>
          <xdr:col>4</xdr:col>
          <xdr:colOff>1247775</xdr:colOff>
          <xdr:row>56</xdr:row>
          <xdr:rowOff>152400</xdr:rowOff>
        </xdr:to>
        <xdr:sp macro="" textlink="">
          <xdr:nvSpPr>
            <xdr:cNvPr id="1140" name="Scroll Bar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38100</xdr:rowOff>
        </xdr:from>
        <xdr:to>
          <xdr:col>2</xdr:col>
          <xdr:colOff>1247775</xdr:colOff>
          <xdr:row>35</xdr:row>
          <xdr:rowOff>152400</xdr:rowOff>
        </xdr:to>
        <xdr:sp macro="" textlink="">
          <xdr:nvSpPr>
            <xdr:cNvPr id="1141" name="Scroll Bar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38100</xdr:rowOff>
        </xdr:from>
        <xdr:to>
          <xdr:col>2</xdr:col>
          <xdr:colOff>1247775</xdr:colOff>
          <xdr:row>36</xdr:row>
          <xdr:rowOff>152400</xdr:rowOff>
        </xdr:to>
        <xdr:sp macro="" textlink="">
          <xdr:nvSpPr>
            <xdr:cNvPr id="1142" name="Scroll Bar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38100</xdr:rowOff>
        </xdr:from>
        <xdr:to>
          <xdr:col>4</xdr:col>
          <xdr:colOff>1247775</xdr:colOff>
          <xdr:row>35</xdr:row>
          <xdr:rowOff>152400</xdr:rowOff>
        </xdr:to>
        <xdr:sp macro="" textlink="">
          <xdr:nvSpPr>
            <xdr:cNvPr id="1143" name="Scroll Bar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38100</xdr:rowOff>
        </xdr:from>
        <xdr:to>
          <xdr:col>4</xdr:col>
          <xdr:colOff>1247775</xdr:colOff>
          <xdr:row>36</xdr:row>
          <xdr:rowOff>152400</xdr:rowOff>
        </xdr:to>
        <xdr:sp macro="" textlink="">
          <xdr:nvSpPr>
            <xdr:cNvPr id="1144" name="Scroll Bar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61</xdr:row>
          <xdr:rowOff>38100</xdr:rowOff>
        </xdr:from>
        <xdr:to>
          <xdr:col>2</xdr:col>
          <xdr:colOff>1247775</xdr:colOff>
          <xdr:row>61</xdr:row>
          <xdr:rowOff>152400</xdr:rowOff>
        </xdr:to>
        <xdr:sp macro="" textlink="">
          <xdr:nvSpPr>
            <xdr:cNvPr id="1145" name="Scroll Bar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61</xdr:row>
          <xdr:rowOff>38100</xdr:rowOff>
        </xdr:from>
        <xdr:to>
          <xdr:col>4</xdr:col>
          <xdr:colOff>1247775</xdr:colOff>
          <xdr:row>61</xdr:row>
          <xdr:rowOff>152400</xdr:rowOff>
        </xdr:to>
        <xdr:sp macro="" textlink="">
          <xdr:nvSpPr>
            <xdr:cNvPr id="1146" name="Scroll Bar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38100</xdr:rowOff>
        </xdr:from>
        <xdr:to>
          <xdr:col>2</xdr:col>
          <xdr:colOff>1247775</xdr:colOff>
          <xdr:row>54</xdr:row>
          <xdr:rowOff>152400</xdr:rowOff>
        </xdr:to>
        <xdr:sp macro="" textlink="">
          <xdr:nvSpPr>
            <xdr:cNvPr id="1147" name="Scroll Bar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54</xdr:row>
          <xdr:rowOff>38100</xdr:rowOff>
        </xdr:from>
        <xdr:to>
          <xdr:col>4</xdr:col>
          <xdr:colOff>1247775</xdr:colOff>
          <xdr:row>54</xdr:row>
          <xdr:rowOff>152400</xdr:rowOff>
        </xdr:to>
        <xdr:sp macro="" textlink="">
          <xdr:nvSpPr>
            <xdr:cNvPr id="1148" name="Scroll Bar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123825</xdr:colOff>
      <xdr:row>2</xdr:row>
      <xdr:rowOff>152198</xdr:rowOff>
    </xdr:from>
    <xdr:to>
      <xdr:col>1</xdr:col>
      <xdr:colOff>1409700</xdr:colOff>
      <xdr:row>4</xdr:row>
      <xdr:rowOff>88766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42698"/>
          <a:ext cx="1285875" cy="355668"/>
        </a:xfrm>
        <a:prstGeom prst="rect">
          <a:avLst/>
        </a:prstGeom>
      </xdr:spPr>
    </xdr:pic>
    <xdr:clientData/>
  </xdr:twoCellAnchor>
  <xdr:oneCellAnchor>
    <xdr:from>
      <xdr:col>1</xdr:col>
      <xdr:colOff>123825</xdr:colOff>
      <xdr:row>42</xdr:row>
      <xdr:rowOff>152198</xdr:rowOff>
    </xdr:from>
    <xdr:ext cx="1285875" cy="365193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533198"/>
          <a:ext cx="1285875" cy="3651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85725</xdr:rowOff>
    </xdr:from>
    <xdr:to>
      <xdr:col>2</xdr:col>
      <xdr:colOff>95250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12</xdr:row>
      <xdr:rowOff>123825</xdr:rowOff>
    </xdr:from>
    <xdr:to>
      <xdr:col>4</xdr:col>
      <xdr:colOff>590550</xdr:colOff>
      <xdr:row>16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14925" y="2619375"/>
          <a:ext cx="20955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IMPORTANCE</a:t>
          </a:r>
          <a:r>
            <a:rPr lang="en-US" sz="1100">
              <a:solidFill>
                <a:srgbClr val="0077C1"/>
              </a:solidFill>
            </a:rPr>
            <a:t> plots your  assessment of the importance of each Line Item for your company and your management style.</a:t>
          </a:r>
        </a:p>
      </xdr:txBody>
    </xdr:sp>
    <xdr:clientData/>
  </xdr:twoCellAnchor>
  <xdr:twoCellAnchor>
    <xdr:from>
      <xdr:col>2</xdr:col>
      <xdr:colOff>228600</xdr:colOff>
      <xdr:row>18</xdr:row>
      <xdr:rowOff>66675</xdr:rowOff>
    </xdr:from>
    <xdr:to>
      <xdr:col>4</xdr:col>
      <xdr:colOff>590550</xdr:colOff>
      <xdr:row>22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133975" y="3705225"/>
          <a:ext cx="20764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</a:t>
          </a:r>
          <a:r>
            <a:rPr lang="en-US" sz="1100">
              <a:solidFill>
                <a:srgbClr val="0077C1"/>
              </a:solidFill>
            </a:rPr>
            <a:t> plots your assessment of the Vendor's performance for the same Line Items.</a:t>
          </a:r>
        </a:p>
      </xdr:txBody>
    </xdr:sp>
    <xdr:clientData/>
  </xdr:twoCellAnchor>
  <xdr:twoCellAnchor>
    <xdr:from>
      <xdr:col>2</xdr:col>
      <xdr:colOff>209550</xdr:colOff>
      <xdr:row>26</xdr:row>
      <xdr:rowOff>66675</xdr:rowOff>
    </xdr:from>
    <xdr:to>
      <xdr:col>4</xdr:col>
      <xdr:colOff>590550</xdr:colOff>
      <xdr:row>31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114925" y="5229225"/>
          <a:ext cx="20955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 Score </a:t>
          </a:r>
          <a:r>
            <a:rPr lang="en-US" sz="1100">
              <a:solidFill>
                <a:srgbClr val="0077C1"/>
              </a:solidFill>
            </a:rPr>
            <a:t>can be used to compare Vendors/Products using the same IMPORTANCE across all comparisons when assessed by the same person.</a:t>
          </a:r>
        </a:p>
      </xdr:txBody>
    </xdr:sp>
    <xdr:clientData/>
  </xdr:twoCellAnchor>
  <xdr:twoCellAnchor>
    <xdr:from>
      <xdr:col>4</xdr:col>
      <xdr:colOff>890586</xdr:colOff>
      <xdr:row>11</xdr:row>
      <xdr:rowOff>85725</xdr:rowOff>
    </xdr:from>
    <xdr:to>
      <xdr:col>6</xdr:col>
      <xdr:colOff>3914775</xdr:colOff>
      <xdr:row>32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1933574</xdr:colOff>
      <xdr:row>35</xdr:row>
      <xdr:rowOff>38100</xdr:rowOff>
    </xdr:from>
    <xdr:to>
      <xdr:col>6</xdr:col>
      <xdr:colOff>2276474</xdr:colOff>
      <xdr:row>38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14574" y="6838950"/>
          <a:ext cx="8696325" cy="6191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rgbClr val="0077C1"/>
              </a:solidFill>
            </a:rPr>
            <a:t>For</a:t>
          </a:r>
          <a:r>
            <a:rPr lang="en-US" sz="1400" b="0" baseline="0">
              <a:solidFill>
                <a:srgbClr val="0077C1"/>
              </a:solidFill>
            </a:rPr>
            <a:t> any Line Item (radial axis), i</a:t>
          </a:r>
          <a:r>
            <a:rPr lang="en-US" sz="1400" b="0">
              <a:solidFill>
                <a:srgbClr val="0077C1"/>
              </a:solidFill>
            </a:rPr>
            <a:t>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>
              <a:solidFill>
                <a:srgbClr val="0077C1"/>
              </a:solidFill>
            </a:rPr>
            <a:t> is on or outside </a:t>
          </a:r>
          <a:r>
            <a:rPr lang="en-US" sz="1400" b="1">
              <a:solidFill>
                <a:srgbClr val="0077C1"/>
              </a:solidFill>
            </a:rPr>
            <a:t>Importance</a:t>
          </a:r>
          <a:r>
            <a:rPr lang="en-US" sz="1400" b="0">
              <a:solidFill>
                <a:srgbClr val="0077C1"/>
              </a:solidFill>
            </a:rPr>
            <a:t>, it meets or exceeds your requirements</a:t>
          </a:r>
          <a:r>
            <a:rPr lang="en-US" sz="1400" b="0" baseline="0">
              <a:solidFill>
                <a:srgbClr val="0077C1"/>
              </a:solidFill>
            </a:rPr>
            <a:t>.</a:t>
          </a:r>
          <a:endParaRPr lang="en-US" sz="1400" b="0">
            <a:solidFill>
              <a:srgbClr val="0077C1"/>
            </a:solidFill>
          </a:endParaRPr>
        </a:p>
        <a:p>
          <a:pPr algn="ctr"/>
          <a:r>
            <a:rPr lang="en-US" sz="1400" b="0">
              <a:solidFill>
                <a:srgbClr val="0077C1"/>
              </a:solidFill>
            </a:rPr>
            <a:t>If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 baseline="0">
              <a:solidFill>
                <a:srgbClr val="0077C1"/>
              </a:solidFill>
            </a:rPr>
            <a:t> is inside </a:t>
          </a:r>
          <a:r>
            <a:rPr lang="en-US" sz="1400" b="1" baseline="0">
              <a:solidFill>
                <a:srgbClr val="0077C1"/>
              </a:solidFill>
            </a:rPr>
            <a:t>Importance</a:t>
          </a:r>
          <a:r>
            <a:rPr lang="en-US" sz="1400" b="0" baseline="0">
              <a:solidFill>
                <a:srgbClr val="0077C1"/>
              </a:solidFill>
            </a:rPr>
            <a:t>, it may fall short of your Line Item requirement.</a:t>
          </a:r>
          <a:endParaRPr lang="en-US" sz="1400" b="0">
            <a:solidFill>
              <a:srgbClr val="0077C1"/>
            </a:solidFill>
          </a:endParaRPr>
        </a:p>
      </xdr:txBody>
    </xdr:sp>
    <xdr:clientData/>
  </xdr:twoCellAnchor>
  <xdr:twoCellAnchor>
    <xdr:from>
      <xdr:col>1</xdr:col>
      <xdr:colOff>123825</xdr:colOff>
      <xdr:row>52</xdr:row>
      <xdr:rowOff>76200</xdr:rowOff>
    </xdr:from>
    <xdr:to>
      <xdr:col>2</xdr:col>
      <xdr:colOff>161925</xdr:colOff>
      <xdr:row>73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304800</xdr:colOff>
      <xdr:row>53</xdr:row>
      <xdr:rowOff>152400</xdr:rowOff>
    </xdr:from>
    <xdr:to>
      <xdr:col>4</xdr:col>
      <xdr:colOff>685800</xdr:colOff>
      <xdr:row>58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210175" y="10096500"/>
          <a:ext cx="2095500" cy="8191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IMPORTANCE</a:t>
          </a:r>
          <a:r>
            <a:rPr lang="en-US" sz="1100">
              <a:solidFill>
                <a:srgbClr val="0077C1"/>
              </a:solidFill>
            </a:rPr>
            <a:t> plots your  assessment of the importance of each Line Item for your company and your management style.</a:t>
          </a:r>
        </a:p>
      </xdr:txBody>
    </xdr:sp>
    <xdr:clientData/>
  </xdr:twoCellAnchor>
  <xdr:twoCellAnchor>
    <xdr:from>
      <xdr:col>2</xdr:col>
      <xdr:colOff>323850</xdr:colOff>
      <xdr:row>59</xdr:row>
      <xdr:rowOff>95250</xdr:rowOff>
    </xdr:from>
    <xdr:to>
      <xdr:col>4</xdr:col>
      <xdr:colOff>685800</xdr:colOff>
      <xdr:row>63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29225" y="11182350"/>
          <a:ext cx="2076450" cy="7810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</a:t>
          </a:r>
          <a:r>
            <a:rPr lang="en-US" sz="1100">
              <a:solidFill>
                <a:srgbClr val="0077C1"/>
              </a:solidFill>
            </a:rPr>
            <a:t> plots your assessment of the Vendor's performance for the same Line Items.</a:t>
          </a:r>
        </a:p>
      </xdr:txBody>
    </xdr:sp>
    <xdr:clientData/>
  </xdr:twoCellAnchor>
  <xdr:twoCellAnchor>
    <xdr:from>
      <xdr:col>2</xdr:col>
      <xdr:colOff>304800</xdr:colOff>
      <xdr:row>67</xdr:row>
      <xdr:rowOff>95250</xdr:rowOff>
    </xdr:from>
    <xdr:to>
      <xdr:col>4</xdr:col>
      <xdr:colOff>685800</xdr:colOff>
      <xdr:row>73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210175" y="12706350"/>
          <a:ext cx="2095500" cy="10477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 Score </a:t>
          </a:r>
          <a:r>
            <a:rPr lang="en-US" sz="1100">
              <a:solidFill>
                <a:srgbClr val="0077C1"/>
              </a:solidFill>
            </a:rPr>
            <a:t>can be used to compare Vendors/Products using the same IMPORTANCE across all comparisons when assessed by the same person.</a:t>
          </a:r>
        </a:p>
      </xdr:txBody>
    </xdr:sp>
    <xdr:clientData/>
  </xdr:twoCellAnchor>
  <xdr:twoCellAnchor>
    <xdr:from>
      <xdr:col>1</xdr:col>
      <xdr:colOff>1266824</xdr:colOff>
      <xdr:row>78</xdr:row>
      <xdr:rowOff>123825</xdr:rowOff>
    </xdr:from>
    <xdr:to>
      <xdr:col>6</xdr:col>
      <xdr:colOff>1609724</xdr:colOff>
      <xdr:row>81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647824" y="15211425"/>
          <a:ext cx="8696325" cy="6191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rgbClr val="0077C1"/>
              </a:solidFill>
            </a:rPr>
            <a:t>For</a:t>
          </a:r>
          <a:r>
            <a:rPr lang="en-US" sz="1400" b="0" baseline="0">
              <a:solidFill>
                <a:srgbClr val="0077C1"/>
              </a:solidFill>
            </a:rPr>
            <a:t> any Line Item (radial axis), i</a:t>
          </a:r>
          <a:r>
            <a:rPr lang="en-US" sz="1400" b="0">
              <a:solidFill>
                <a:srgbClr val="0077C1"/>
              </a:solidFill>
            </a:rPr>
            <a:t>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>
              <a:solidFill>
                <a:srgbClr val="0077C1"/>
              </a:solidFill>
            </a:rPr>
            <a:t> is on or outside </a:t>
          </a:r>
          <a:r>
            <a:rPr lang="en-US" sz="1400" b="1">
              <a:solidFill>
                <a:srgbClr val="0077C1"/>
              </a:solidFill>
            </a:rPr>
            <a:t>Importance</a:t>
          </a:r>
          <a:r>
            <a:rPr lang="en-US" sz="1400" b="0">
              <a:solidFill>
                <a:srgbClr val="0077C1"/>
              </a:solidFill>
            </a:rPr>
            <a:t>, it meets or exceeds your requirements</a:t>
          </a:r>
          <a:r>
            <a:rPr lang="en-US" sz="1400" b="0" baseline="0">
              <a:solidFill>
                <a:srgbClr val="0077C1"/>
              </a:solidFill>
            </a:rPr>
            <a:t>.</a:t>
          </a:r>
          <a:endParaRPr lang="en-US" sz="1400" b="0">
            <a:solidFill>
              <a:srgbClr val="0077C1"/>
            </a:solidFill>
          </a:endParaRPr>
        </a:p>
        <a:p>
          <a:pPr algn="ctr"/>
          <a:r>
            <a:rPr lang="en-US" sz="1400" b="0">
              <a:solidFill>
                <a:srgbClr val="0077C1"/>
              </a:solidFill>
            </a:rPr>
            <a:t>If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 baseline="0">
              <a:solidFill>
                <a:srgbClr val="0077C1"/>
              </a:solidFill>
            </a:rPr>
            <a:t> is inside </a:t>
          </a:r>
          <a:r>
            <a:rPr lang="en-US" sz="1400" b="1" baseline="0">
              <a:solidFill>
                <a:srgbClr val="0077C1"/>
              </a:solidFill>
            </a:rPr>
            <a:t>Importance</a:t>
          </a:r>
          <a:r>
            <a:rPr lang="en-US" sz="1400" b="0" baseline="0">
              <a:solidFill>
                <a:srgbClr val="0077C1"/>
              </a:solidFill>
            </a:rPr>
            <a:t>, it may fall short of your Line Item requirement.</a:t>
          </a:r>
          <a:endParaRPr lang="en-US" sz="1400" b="0">
            <a:solidFill>
              <a:srgbClr val="0077C1"/>
            </a:solidFill>
          </a:endParaRPr>
        </a:p>
      </xdr:txBody>
    </xdr:sp>
    <xdr:clientData/>
  </xdr:twoCellAnchor>
  <xdr:twoCellAnchor>
    <xdr:from>
      <xdr:col>4</xdr:col>
      <xdr:colOff>838199</xdr:colOff>
      <xdr:row>52</xdr:row>
      <xdr:rowOff>76200</xdr:rowOff>
    </xdr:from>
    <xdr:to>
      <xdr:col>6</xdr:col>
      <xdr:colOff>3762375</xdr:colOff>
      <xdr:row>74</xdr:row>
      <xdr:rowOff>19049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1624012</xdr:colOff>
      <xdr:row>95</xdr:row>
      <xdr:rowOff>114300</xdr:rowOff>
    </xdr:from>
    <xdr:to>
      <xdr:col>6</xdr:col>
      <xdr:colOff>3719512</xdr:colOff>
      <xdr:row>99</xdr:row>
      <xdr:rowOff>171450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0358437" y="18468975"/>
          <a:ext cx="2095500" cy="8191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IMPORTANCE</a:t>
          </a:r>
          <a:r>
            <a:rPr lang="en-US" sz="1100">
              <a:solidFill>
                <a:srgbClr val="0077C1"/>
              </a:solidFill>
            </a:rPr>
            <a:t> plots your  assessment of the importance of each Line Item for your company and your management style.</a:t>
          </a:r>
        </a:p>
      </xdr:txBody>
    </xdr:sp>
    <xdr:clientData/>
  </xdr:twoCellAnchor>
  <xdr:twoCellAnchor>
    <xdr:from>
      <xdr:col>6</xdr:col>
      <xdr:colOff>1633537</xdr:colOff>
      <xdr:row>103</xdr:row>
      <xdr:rowOff>41275</xdr:rowOff>
    </xdr:from>
    <xdr:to>
      <xdr:col>6</xdr:col>
      <xdr:colOff>3709987</xdr:colOff>
      <xdr:row>107</xdr:row>
      <xdr:rowOff>60325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0367962" y="19919950"/>
          <a:ext cx="2076450" cy="7810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</a:t>
          </a:r>
          <a:r>
            <a:rPr lang="en-US" sz="1100">
              <a:solidFill>
                <a:srgbClr val="0077C1"/>
              </a:solidFill>
            </a:rPr>
            <a:t> plots your assessment of the Vendor's performance for the same Line Items.</a:t>
          </a:r>
        </a:p>
      </xdr:txBody>
    </xdr:sp>
    <xdr:clientData/>
  </xdr:twoCellAnchor>
  <xdr:twoCellAnchor>
    <xdr:from>
      <xdr:col>6</xdr:col>
      <xdr:colOff>1624012</xdr:colOff>
      <xdr:row>110</xdr:row>
      <xdr:rowOff>120650</xdr:rowOff>
    </xdr:from>
    <xdr:to>
      <xdr:col>6</xdr:col>
      <xdr:colOff>3719512</xdr:colOff>
      <xdr:row>116</xdr:row>
      <xdr:rowOff>25400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10358437" y="21332825"/>
          <a:ext cx="2095500" cy="104775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77C1"/>
              </a:solidFill>
            </a:rPr>
            <a:t>Solution Score </a:t>
          </a:r>
          <a:r>
            <a:rPr lang="en-US" sz="1100">
              <a:solidFill>
                <a:srgbClr val="0077C1"/>
              </a:solidFill>
            </a:rPr>
            <a:t>can be used to compare Vendors/Products using the same IMPORTANCE across all comparisons when assessed by the same person.</a:t>
          </a:r>
        </a:p>
      </xdr:txBody>
    </xdr:sp>
    <xdr:clientData/>
  </xdr:twoCellAnchor>
  <xdr:twoCellAnchor>
    <xdr:from>
      <xdr:col>6</xdr:col>
      <xdr:colOff>1409700</xdr:colOff>
      <xdr:row>123</xdr:row>
      <xdr:rowOff>66675</xdr:rowOff>
    </xdr:from>
    <xdr:to>
      <xdr:col>6</xdr:col>
      <xdr:colOff>3933825</xdr:colOff>
      <xdr:row>134</xdr:row>
      <xdr:rowOff>38100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0144125" y="23755350"/>
          <a:ext cx="2524125" cy="20669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rgbClr val="0077C1"/>
              </a:solidFill>
            </a:rPr>
            <a:t>For</a:t>
          </a:r>
          <a:r>
            <a:rPr lang="en-US" sz="1400" b="0" baseline="0">
              <a:solidFill>
                <a:srgbClr val="0077C1"/>
              </a:solidFill>
            </a:rPr>
            <a:t> any Line Item (radial axis), i</a:t>
          </a:r>
          <a:r>
            <a:rPr lang="en-US" sz="1400" b="0">
              <a:solidFill>
                <a:srgbClr val="0077C1"/>
              </a:solidFill>
            </a:rPr>
            <a:t>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>
              <a:solidFill>
                <a:srgbClr val="0077C1"/>
              </a:solidFill>
            </a:rPr>
            <a:t> is on or outside </a:t>
          </a:r>
          <a:r>
            <a:rPr lang="en-US" sz="1400" b="1">
              <a:solidFill>
                <a:srgbClr val="0077C1"/>
              </a:solidFill>
            </a:rPr>
            <a:t>Importance</a:t>
          </a:r>
          <a:r>
            <a:rPr lang="en-US" sz="1400" b="0">
              <a:solidFill>
                <a:srgbClr val="0077C1"/>
              </a:solidFill>
            </a:rPr>
            <a:t>, it meets or exceeds your requirements</a:t>
          </a:r>
          <a:r>
            <a:rPr lang="en-US" sz="1400" b="0" baseline="0">
              <a:solidFill>
                <a:srgbClr val="0077C1"/>
              </a:solidFill>
            </a:rPr>
            <a:t>.</a:t>
          </a:r>
        </a:p>
        <a:p>
          <a:pPr algn="ctr"/>
          <a:endParaRPr lang="en-US" sz="1400" b="0">
            <a:solidFill>
              <a:srgbClr val="0077C1"/>
            </a:solidFill>
          </a:endParaRPr>
        </a:p>
        <a:p>
          <a:pPr algn="ctr"/>
          <a:r>
            <a:rPr lang="en-US" sz="1400" b="0">
              <a:solidFill>
                <a:srgbClr val="0077C1"/>
              </a:solidFill>
            </a:rPr>
            <a:t>If </a:t>
          </a:r>
          <a:r>
            <a:rPr lang="en-US" sz="1400" b="1">
              <a:solidFill>
                <a:srgbClr val="0077C1"/>
              </a:solidFill>
            </a:rPr>
            <a:t>Solution</a:t>
          </a:r>
          <a:r>
            <a:rPr lang="en-US" sz="1400" b="0" baseline="0">
              <a:solidFill>
                <a:srgbClr val="0077C1"/>
              </a:solidFill>
            </a:rPr>
            <a:t> is inside </a:t>
          </a:r>
          <a:r>
            <a:rPr lang="en-US" sz="1400" b="1" baseline="0">
              <a:solidFill>
                <a:srgbClr val="0077C1"/>
              </a:solidFill>
            </a:rPr>
            <a:t>Importance</a:t>
          </a:r>
          <a:r>
            <a:rPr lang="en-US" sz="1400" b="0" baseline="0">
              <a:solidFill>
                <a:srgbClr val="0077C1"/>
              </a:solidFill>
            </a:rPr>
            <a:t>, it may fall short of your Line Item requirement.</a:t>
          </a:r>
          <a:endParaRPr lang="en-US" sz="1400" b="0">
            <a:solidFill>
              <a:srgbClr val="0077C1"/>
            </a:solidFill>
          </a:endParaRPr>
        </a:p>
      </xdr:txBody>
    </xdr:sp>
    <xdr:clientData/>
  </xdr:twoCellAnchor>
  <xdr:twoCellAnchor>
    <xdr:from>
      <xdr:col>1</xdr:col>
      <xdr:colOff>85724</xdr:colOff>
      <xdr:row>90</xdr:row>
      <xdr:rowOff>123825</xdr:rowOff>
    </xdr:from>
    <xdr:to>
      <xdr:col>6</xdr:col>
      <xdr:colOff>1247775</xdr:colOff>
      <xdr:row>136</xdr:row>
      <xdr:rowOff>104775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123825</xdr:colOff>
      <xdr:row>2</xdr:row>
      <xdr:rowOff>152198</xdr:rowOff>
    </xdr:from>
    <xdr:to>
      <xdr:col>1</xdr:col>
      <xdr:colOff>1409700</xdr:colOff>
      <xdr:row>4</xdr:row>
      <xdr:rowOff>50666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533198"/>
          <a:ext cx="1285875" cy="365193"/>
        </a:xfrm>
        <a:prstGeom prst="rect">
          <a:avLst/>
        </a:prstGeom>
      </xdr:spPr>
    </xdr:pic>
    <xdr:clientData/>
  </xdr:twoCellAnchor>
  <xdr:oneCellAnchor>
    <xdr:from>
      <xdr:col>1</xdr:col>
      <xdr:colOff>123825</xdr:colOff>
      <xdr:row>41</xdr:row>
      <xdr:rowOff>152198</xdr:rowOff>
    </xdr:from>
    <xdr:ext cx="1285875" cy="374718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533198"/>
          <a:ext cx="1285875" cy="374718"/>
        </a:xfrm>
        <a:prstGeom prst="rect">
          <a:avLst/>
        </a:prstGeom>
      </xdr:spPr>
    </xdr:pic>
    <xdr:clientData/>
  </xdr:oneCellAnchor>
  <xdr:oneCellAnchor>
    <xdr:from>
      <xdr:col>1</xdr:col>
      <xdr:colOff>123825</xdr:colOff>
      <xdr:row>85</xdr:row>
      <xdr:rowOff>152198</xdr:rowOff>
    </xdr:from>
    <xdr:ext cx="1285875" cy="374718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181773"/>
          <a:ext cx="1285875" cy="3747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C7D2-99E4-40EC-ABFF-D1B4E310AA10}">
  <sheetPr>
    <pageSetUpPr fitToPage="1"/>
  </sheetPr>
  <dimension ref="B2:G50"/>
  <sheetViews>
    <sheetView showGridLines="0" tabSelected="1" workbookViewId="0">
      <selection activeCell="C6" sqref="C6"/>
    </sheetView>
  </sheetViews>
  <sheetFormatPr defaultRowHeight="15" x14ac:dyDescent="0.25"/>
  <cols>
    <col min="1" max="1" width="4.85546875" customWidth="1"/>
    <col min="2" max="2" width="32.85546875" customWidth="1"/>
    <col min="3" max="3" width="71.7109375" customWidth="1"/>
    <col min="4" max="4" width="48.28515625" customWidth="1"/>
    <col min="6" max="6" width="6.28515625" customWidth="1"/>
  </cols>
  <sheetData>
    <row r="2" spans="2:7" ht="18.75" x14ac:dyDescent="0.3">
      <c r="B2" s="1"/>
      <c r="C2" s="1"/>
      <c r="D2" s="1"/>
      <c r="E2" s="92" t="s">
        <v>144</v>
      </c>
    </row>
    <row r="3" spans="2:7" ht="15.75" x14ac:dyDescent="0.25">
      <c r="B3" s="1"/>
      <c r="C3" s="1"/>
      <c r="D3" s="76"/>
      <c r="E3" s="93" t="s">
        <v>145</v>
      </c>
    </row>
    <row r="4" spans="2:7" ht="15.75" x14ac:dyDescent="0.25">
      <c r="B4" s="94" t="s">
        <v>142</v>
      </c>
      <c r="C4" s="1"/>
      <c r="D4" s="1"/>
      <c r="E4" s="1"/>
    </row>
    <row r="5" spans="2:7" x14ac:dyDescent="0.25">
      <c r="B5" s="1"/>
      <c r="C5" s="1"/>
      <c r="D5" s="1"/>
      <c r="E5" s="1"/>
    </row>
    <row r="6" spans="2:7" ht="18.75" x14ac:dyDescent="0.3">
      <c r="B6" s="95" t="s">
        <v>2</v>
      </c>
      <c r="C6" s="80"/>
      <c r="D6" s="82" t="s">
        <v>143</v>
      </c>
      <c r="E6" s="1"/>
      <c r="F6" s="1"/>
    </row>
    <row r="7" spans="2:7" x14ac:dyDescent="0.25">
      <c r="B7" s="95" t="s">
        <v>41</v>
      </c>
      <c r="C7" s="81"/>
      <c r="D7" s="83" t="s">
        <v>147</v>
      </c>
      <c r="E7" s="27"/>
      <c r="F7" s="27"/>
    </row>
    <row r="8" spans="2:7" x14ac:dyDescent="0.25">
      <c r="B8" s="1"/>
      <c r="C8" s="1"/>
      <c r="D8" s="1"/>
      <c r="E8" s="1"/>
    </row>
    <row r="9" spans="2:7" x14ac:dyDescent="0.25">
      <c r="B9" s="1"/>
      <c r="C9" s="1"/>
      <c r="D9" s="1"/>
      <c r="E9" s="1"/>
    </row>
    <row r="10" spans="2:7" x14ac:dyDescent="0.25">
      <c r="B10" s="79"/>
      <c r="C10" s="77"/>
      <c r="D10" s="78"/>
      <c r="E10" s="77"/>
      <c r="F10" s="67"/>
      <c r="G10" s="67"/>
    </row>
    <row r="11" spans="2:7" x14ac:dyDescent="0.25">
      <c r="B11" s="67"/>
      <c r="C11" s="68"/>
      <c r="D11" s="46"/>
      <c r="E11" s="68"/>
      <c r="F11" s="67"/>
      <c r="G11" s="67"/>
    </row>
    <row r="12" spans="2:7" x14ac:dyDescent="0.25">
      <c r="B12" s="96" t="s">
        <v>68</v>
      </c>
      <c r="C12" s="1"/>
      <c r="D12" s="1"/>
      <c r="E12" s="1"/>
    </row>
    <row r="13" spans="2:7" x14ac:dyDescent="0.25">
      <c r="B13" s="96" t="s">
        <v>42</v>
      </c>
      <c r="C13" s="41" t="s">
        <v>43</v>
      </c>
      <c r="D13" s="1"/>
      <c r="E13" s="1"/>
    </row>
    <row r="14" spans="2:7" x14ac:dyDescent="0.25">
      <c r="B14" s="96"/>
      <c r="C14" s="41" t="s">
        <v>149</v>
      </c>
      <c r="D14" s="1"/>
      <c r="E14" s="1"/>
    </row>
    <row r="15" spans="2:7" x14ac:dyDescent="0.25">
      <c r="B15" s="96"/>
      <c r="C15" s="41" t="s">
        <v>150</v>
      </c>
      <c r="D15" s="1"/>
      <c r="E15" s="1"/>
    </row>
    <row r="16" spans="2:7" x14ac:dyDescent="0.25">
      <c r="B16" s="96"/>
      <c r="C16" s="41" t="s">
        <v>151</v>
      </c>
      <c r="D16" s="1"/>
      <c r="E16" s="1"/>
    </row>
    <row r="17" spans="2:7" x14ac:dyDescent="0.25">
      <c r="B17" s="96"/>
      <c r="C17" s="41" t="s">
        <v>153</v>
      </c>
      <c r="D17" s="1"/>
      <c r="E17" s="1"/>
    </row>
    <row r="18" spans="2:7" x14ac:dyDescent="0.25">
      <c r="B18" s="96"/>
      <c r="C18" s="41" t="s">
        <v>152</v>
      </c>
      <c r="D18" s="1"/>
      <c r="E18" s="1"/>
    </row>
    <row r="19" spans="2:7" x14ac:dyDescent="0.25">
      <c r="B19" s="1"/>
      <c r="C19" s="41" t="s">
        <v>44</v>
      </c>
      <c r="D19" s="1"/>
      <c r="E19" s="1"/>
    </row>
    <row r="20" spans="2:7" x14ac:dyDescent="0.25">
      <c r="B20" s="1"/>
      <c r="C20" s="42" t="s">
        <v>60</v>
      </c>
      <c r="D20" s="1"/>
      <c r="E20" s="1"/>
    </row>
    <row r="21" spans="2:7" x14ac:dyDescent="0.25">
      <c r="B21" s="1"/>
      <c r="C21" s="42" t="s">
        <v>46</v>
      </c>
      <c r="D21" s="1"/>
      <c r="E21" s="1"/>
    </row>
    <row r="22" spans="2:7" x14ac:dyDescent="0.25">
      <c r="B22" s="1"/>
      <c r="C22" s="41" t="s">
        <v>47</v>
      </c>
      <c r="D22" s="1"/>
      <c r="E22" s="1"/>
      <c r="G22" s="1"/>
    </row>
    <row r="23" spans="2:7" x14ac:dyDescent="0.25">
      <c r="B23" s="1"/>
      <c r="C23" s="42" t="s">
        <v>49</v>
      </c>
      <c r="D23" s="1"/>
      <c r="E23" s="1"/>
    </row>
    <row r="24" spans="2:7" x14ac:dyDescent="0.25">
      <c r="B24" s="1"/>
      <c r="C24" s="42" t="s">
        <v>48</v>
      </c>
      <c r="D24" s="1"/>
      <c r="E24" s="1"/>
    </row>
    <row r="25" spans="2:7" x14ac:dyDescent="0.25">
      <c r="B25" s="1"/>
      <c r="C25" s="41" t="s">
        <v>45</v>
      </c>
      <c r="D25" s="1"/>
      <c r="E25" s="1"/>
    </row>
    <row r="26" spans="2:7" x14ac:dyDescent="0.25">
      <c r="B26" s="1"/>
      <c r="C26" s="42" t="s">
        <v>50</v>
      </c>
      <c r="D26" s="1"/>
      <c r="E26" s="1"/>
    </row>
    <row r="27" spans="2:7" x14ac:dyDescent="0.25">
      <c r="B27" s="1"/>
      <c r="C27" s="42" t="s">
        <v>51</v>
      </c>
      <c r="D27" s="1"/>
      <c r="E27" s="1"/>
    </row>
    <row r="28" spans="2:7" x14ac:dyDescent="0.25">
      <c r="B28" s="1"/>
      <c r="C28" s="41" t="s">
        <v>52</v>
      </c>
      <c r="D28" s="1"/>
      <c r="E28" s="1"/>
    </row>
    <row r="29" spans="2:7" x14ac:dyDescent="0.25">
      <c r="B29" s="1"/>
      <c r="C29" s="41" t="s">
        <v>53</v>
      </c>
      <c r="D29" s="1"/>
      <c r="E29" s="1"/>
    </row>
    <row r="30" spans="2:7" x14ac:dyDescent="0.25">
      <c r="B30" s="1"/>
      <c r="C30" s="41" t="s">
        <v>54</v>
      </c>
      <c r="D30" s="1"/>
      <c r="E30" s="1"/>
    </row>
    <row r="31" spans="2:7" x14ac:dyDescent="0.25">
      <c r="B31" s="1"/>
      <c r="C31" s="41" t="s">
        <v>55</v>
      </c>
      <c r="D31" s="1"/>
      <c r="E31" s="1"/>
    </row>
    <row r="32" spans="2:7" x14ac:dyDescent="0.25">
      <c r="B32" s="1"/>
      <c r="C32" s="41" t="s">
        <v>56</v>
      </c>
      <c r="D32" s="1"/>
      <c r="E32" s="1"/>
    </row>
    <row r="33" spans="2:7" x14ac:dyDescent="0.25">
      <c r="B33" s="1"/>
      <c r="C33" s="41"/>
      <c r="D33" s="1"/>
      <c r="E33" s="1"/>
    </row>
    <row r="34" spans="2:7" x14ac:dyDescent="0.25">
      <c r="B34" s="96" t="s">
        <v>57</v>
      </c>
      <c r="C34" s="41" t="s">
        <v>58</v>
      </c>
      <c r="D34" s="1"/>
      <c r="E34" s="1"/>
    </row>
    <row r="35" spans="2:7" x14ac:dyDescent="0.25">
      <c r="B35" s="1"/>
      <c r="C35" s="41" t="s">
        <v>59</v>
      </c>
      <c r="D35" s="1"/>
      <c r="E35" s="1"/>
    </row>
    <row r="36" spans="2:7" x14ac:dyDescent="0.25">
      <c r="B36" s="1"/>
      <c r="C36" s="41"/>
      <c r="D36" s="1"/>
      <c r="E36" s="1"/>
    </row>
    <row r="37" spans="2:7" x14ac:dyDescent="0.25">
      <c r="B37" s="1"/>
      <c r="C37" s="41"/>
      <c r="D37" s="1"/>
      <c r="E37" s="1"/>
    </row>
    <row r="38" spans="2:7" x14ac:dyDescent="0.25">
      <c r="B38" s="96" t="s">
        <v>67</v>
      </c>
      <c r="C38" s="41"/>
      <c r="D38" s="1"/>
      <c r="E38" s="1"/>
    </row>
    <row r="39" spans="2:7" x14ac:dyDescent="0.25">
      <c r="B39" s="96" t="s">
        <v>42</v>
      </c>
      <c r="C39" s="41" t="s">
        <v>69</v>
      </c>
      <c r="D39" s="1"/>
      <c r="E39" s="1"/>
    </row>
    <row r="40" spans="2:7" x14ac:dyDescent="0.25">
      <c r="B40" s="1"/>
      <c r="C40" s="41" t="s">
        <v>72</v>
      </c>
      <c r="D40" s="1"/>
      <c r="E40" s="1"/>
    </row>
    <row r="41" spans="2:7" x14ac:dyDescent="0.25">
      <c r="B41" s="1"/>
      <c r="C41" s="41" t="s">
        <v>71</v>
      </c>
      <c r="D41" s="1"/>
      <c r="E41" s="1"/>
    </row>
    <row r="42" spans="2:7" x14ac:dyDescent="0.25">
      <c r="B42" s="1"/>
      <c r="C42" s="41" t="s">
        <v>70</v>
      </c>
      <c r="D42" s="1"/>
      <c r="E42" s="1"/>
    </row>
    <row r="43" spans="2:7" x14ac:dyDescent="0.25">
      <c r="B43" s="1"/>
      <c r="C43" s="41" t="s">
        <v>73</v>
      </c>
      <c r="D43" s="1"/>
      <c r="E43" s="1"/>
    </row>
    <row r="44" spans="2:7" x14ac:dyDescent="0.25">
      <c r="B44" s="1"/>
      <c r="C44" s="41"/>
      <c r="D44" s="1"/>
      <c r="E44" s="1"/>
    </row>
    <row r="45" spans="2:7" x14ac:dyDescent="0.25">
      <c r="B45" s="1"/>
      <c r="C45" s="41"/>
      <c r="D45" s="1"/>
      <c r="E45" s="1"/>
    </row>
    <row r="46" spans="2:7" x14ac:dyDescent="0.25">
      <c r="B46" s="13"/>
      <c r="C46" s="66"/>
      <c r="D46" s="13"/>
      <c r="E46" s="13"/>
    </row>
    <row r="47" spans="2:7" x14ac:dyDescent="0.25">
      <c r="B47" s="191" t="s">
        <v>141</v>
      </c>
      <c r="C47" s="191"/>
      <c r="D47" s="191"/>
      <c r="E47" s="191"/>
    </row>
    <row r="48" spans="2:7" x14ac:dyDescent="0.25">
      <c r="B48" s="1"/>
      <c r="C48" s="41"/>
      <c r="D48" s="1"/>
      <c r="E48" s="1"/>
      <c r="F48" s="1"/>
      <c r="G48" s="1"/>
    </row>
    <row r="49" spans="2:7" x14ac:dyDescent="0.25">
      <c r="B49" s="1"/>
      <c r="C49" s="4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</sheetData>
  <sheetProtection algorithmName="SHA-512" hashValue="adZjFN7gnVLbbz4eyBtjCo8VUJc+er+9XJieTT0ffHtCAesNMlhc0Fb10g22vxbkiXCcWm4dEdtPEes9TuxFhA==" saltValue="IWHb/+/tMwE7Q9oT/FpfvA==" spinCount="100000" sheet="1" objects="1" scenarios="1" selectLockedCells="1"/>
  <mergeCells count="1">
    <mergeCell ref="B47:E47"/>
  </mergeCells>
  <printOptions horizontalCentered="1"/>
  <pageMargins left="0.25" right="0.25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56A2-7361-4CD4-9F8D-EF8EE04E53D5}">
  <dimension ref="A2:O86"/>
  <sheetViews>
    <sheetView showGridLines="0" zoomScaleNormal="100" workbookViewId="0">
      <selection activeCell="J4" sqref="J4"/>
    </sheetView>
  </sheetViews>
  <sheetFormatPr defaultRowHeight="15" x14ac:dyDescent="0.25"/>
  <cols>
    <col min="1" max="1" width="5.7109375" style="100" customWidth="1"/>
    <col min="2" max="2" width="69.5703125" style="100" customWidth="1"/>
    <col min="3" max="3" width="19" style="100" customWidth="1"/>
    <col min="4" max="4" width="6.7109375" style="34" customWidth="1"/>
    <col min="5" max="5" width="19.5703125" style="100" customWidth="1"/>
    <col min="6" max="6" width="12.140625" style="100" customWidth="1"/>
    <col min="7" max="7" width="49" style="185" customWidth="1"/>
    <col min="8" max="16384" width="9.140625" style="100"/>
  </cols>
  <sheetData>
    <row r="2" spans="1:8" x14ac:dyDescent="0.25">
      <c r="A2" s="21"/>
      <c r="B2" s="21"/>
      <c r="C2" s="21"/>
      <c r="D2" s="31"/>
      <c r="E2" s="21"/>
      <c r="F2" s="21"/>
      <c r="G2" s="84"/>
      <c r="H2" s="21"/>
    </row>
    <row r="3" spans="1:8" x14ac:dyDescent="0.25">
      <c r="A3" s="21"/>
      <c r="B3" s="21"/>
      <c r="C3" s="21"/>
      <c r="D3" s="21"/>
      <c r="E3" s="21"/>
      <c r="F3" s="21"/>
      <c r="G3" s="84"/>
      <c r="H3" s="21"/>
    </row>
    <row r="4" spans="1:8" ht="18.75" x14ac:dyDescent="0.3">
      <c r="A4" s="21"/>
      <c r="B4" s="21"/>
      <c r="C4" s="21"/>
      <c r="D4" s="101"/>
      <c r="E4" s="21"/>
      <c r="F4" s="21"/>
      <c r="G4" s="102" t="s">
        <v>1</v>
      </c>
      <c r="H4" s="21"/>
    </row>
    <row r="5" spans="1:8" ht="15.75" x14ac:dyDescent="0.25">
      <c r="A5" s="21"/>
      <c r="B5" s="103" t="s">
        <v>142</v>
      </c>
      <c r="C5" s="21"/>
      <c r="D5" s="21"/>
      <c r="E5" s="21"/>
      <c r="F5" s="21"/>
      <c r="G5" s="104" t="s">
        <v>40</v>
      </c>
      <c r="H5" s="21"/>
    </row>
    <row r="6" spans="1:8" ht="18.75" x14ac:dyDescent="0.3">
      <c r="A6" s="21"/>
      <c r="B6" s="99"/>
      <c r="C6" s="24"/>
      <c r="D6" s="40"/>
      <c r="E6" s="21"/>
      <c r="F6" s="21"/>
      <c r="G6" s="84"/>
      <c r="H6" s="21"/>
    </row>
    <row r="7" spans="1:8" x14ac:dyDescent="0.25">
      <c r="B7" s="25"/>
      <c r="C7" s="20"/>
      <c r="D7" s="26"/>
      <c r="E7" s="28"/>
      <c r="F7" s="105"/>
      <c r="G7" s="106" t="str">
        <f>" = High"</f>
        <v xml:space="preserve"> = High</v>
      </c>
    </row>
    <row r="8" spans="1:8" s="21" customFormat="1" ht="18.75" x14ac:dyDescent="0.3">
      <c r="B8" s="107" t="str">
        <f>IF('Solution Name &amp; Date'!C6="","",'Solution Name &amp; Date'!C6)</f>
        <v/>
      </c>
      <c r="D8" s="31"/>
      <c r="F8" s="108"/>
      <c r="G8" s="109" t="str">
        <f>" = Low"</f>
        <v xml:space="preserve"> = Low</v>
      </c>
    </row>
    <row r="9" spans="1:8" s="21" customFormat="1" x14ac:dyDescent="0.25">
      <c r="C9" s="110" t="s">
        <v>4</v>
      </c>
      <c r="D9" s="111" t="str">
        <f>IF(COUNTIF(D14:D38,"=ERR")&gt;0,"Out of","")</f>
        <v/>
      </c>
      <c r="E9" s="110" t="s">
        <v>83</v>
      </c>
      <c r="F9" s="112" t="s">
        <v>66</v>
      </c>
      <c r="G9" s="84"/>
    </row>
    <row r="10" spans="1:8" s="21" customFormat="1" x14ac:dyDescent="0.25">
      <c r="B10" s="113"/>
      <c r="C10" s="112" t="s">
        <v>24</v>
      </c>
      <c r="D10" s="114" t="str">
        <f>IF(COUNTIF(D14:D38,"=ERR")&gt;0,"Range","")</f>
        <v/>
      </c>
      <c r="E10" s="112" t="s">
        <v>0</v>
      </c>
      <c r="F10" s="112" t="s">
        <v>0</v>
      </c>
      <c r="G10" s="115"/>
    </row>
    <row r="11" spans="1:8" x14ac:dyDescent="0.25">
      <c r="B11" s="116" t="s">
        <v>25</v>
      </c>
      <c r="C11" s="117" t="s">
        <v>3</v>
      </c>
      <c r="D11" s="118"/>
      <c r="E11" s="117" t="s">
        <v>3</v>
      </c>
      <c r="F11" s="116"/>
      <c r="G11" s="119" t="s">
        <v>146</v>
      </c>
    </row>
    <row r="12" spans="1:8" x14ac:dyDescent="0.25">
      <c r="B12" s="120"/>
      <c r="C12" s="121"/>
      <c r="D12" s="122"/>
      <c r="E12" s="121"/>
      <c r="F12" s="120"/>
      <c r="G12" s="123"/>
    </row>
    <row r="13" spans="1:8" ht="15.75" thickBot="1" x14ac:dyDescent="0.3">
      <c r="B13" s="124" t="s">
        <v>5</v>
      </c>
      <c r="C13" s="35"/>
      <c r="D13" s="125"/>
      <c r="E13" s="35"/>
      <c r="F13" s="35"/>
      <c r="G13" s="126"/>
    </row>
    <row r="14" spans="1:8" x14ac:dyDescent="0.25">
      <c r="B14" s="127" t="s">
        <v>8</v>
      </c>
      <c r="C14" s="30">
        <v>10</v>
      </c>
      <c r="D14" s="128" t="str">
        <f t="shared" ref="D14:D20" si="0">IF(OR(C14&lt;0,C14&gt;10,E14&lt;0,E14&gt;10),"ERR","")</f>
        <v/>
      </c>
      <c r="E14" s="30">
        <v>5</v>
      </c>
      <c r="F14" s="129">
        <f>C14*E14</f>
        <v>50</v>
      </c>
      <c r="G14" s="130" t="str">
        <f>IF(D14="",IF(IF(C14&gt;0.1,IF(E14&lt;1,"Rate Satisfaction or Set Importance to Lowest Value"),IF(E14&lt;1,"Not Rated","Rate Importance or Set Satisfaction to Lowest Value"))=FALSE,"",IF(C14&gt;0.1,IF(E14&lt;1,"Rate Satisfaction or Set Importance to Lowest Value"),IF(E14&lt;1,"Not Rated","Rate Importance or Set Satisfaction to Lowest Value"))),"")</f>
        <v/>
      </c>
    </row>
    <row r="15" spans="1:8" x14ac:dyDescent="0.25">
      <c r="B15" s="131" t="s">
        <v>9</v>
      </c>
      <c r="C15" s="31">
        <v>10</v>
      </c>
      <c r="D15" s="132" t="str">
        <f t="shared" si="0"/>
        <v/>
      </c>
      <c r="E15" s="31">
        <v>5</v>
      </c>
      <c r="F15" s="133">
        <f t="shared" ref="F15:F20" si="1">C15*E15</f>
        <v>50</v>
      </c>
      <c r="G15" s="134" t="str">
        <f t="shared" ref="G15:G20" si="2">IF(D15="",IF(IF(C15&gt;0.1,IF(E15&lt;1,"Rate Satisfaction or Set Importance to Lowest Value"),IF(E15&lt;1,"Not Rated","Rate Importance or Set Satisfaction to Lowest Value"))=FALSE,"",IF(C15&gt;0.1,IF(E15&lt;1,"Rate Satisfaction or Set Importance to Lowest Value"),IF(E15&lt;1,"Not Rated","Rate Importance or Set Satisfaction to Lowest Value"))),"")</f>
        <v/>
      </c>
    </row>
    <row r="16" spans="1:8" x14ac:dyDescent="0.25">
      <c r="B16" s="127" t="s">
        <v>10</v>
      </c>
      <c r="C16" s="30">
        <v>10</v>
      </c>
      <c r="D16" s="128" t="str">
        <f t="shared" si="0"/>
        <v/>
      </c>
      <c r="E16" s="30">
        <v>5</v>
      </c>
      <c r="F16" s="133">
        <f t="shared" si="1"/>
        <v>50</v>
      </c>
      <c r="G16" s="130" t="str">
        <f t="shared" si="2"/>
        <v/>
      </c>
    </row>
    <row r="17" spans="2:7" x14ac:dyDescent="0.25">
      <c r="B17" s="131" t="s">
        <v>11</v>
      </c>
      <c r="C17" s="31">
        <v>10</v>
      </c>
      <c r="D17" s="132" t="str">
        <f t="shared" si="0"/>
        <v/>
      </c>
      <c r="E17" s="31">
        <v>5</v>
      </c>
      <c r="F17" s="133">
        <f t="shared" si="1"/>
        <v>50</v>
      </c>
      <c r="G17" s="134" t="str">
        <f t="shared" si="2"/>
        <v/>
      </c>
    </row>
    <row r="18" spans="2:7" x14ac:dyDescent="0.25">
      <c r="B18" s="127" t="s">
        <v>12</v>
      </c>
      <c r="C18" s="30">
        <v>10</v>
      </c>
      <c r="D18" s="128" t="str">
        <f t="shared" si="0"/>
        <v/>
      </c>
      <c r="E18" s="30">
        <v>5</v>
      </c>
      <c r="F18" s="133">
        <f t="shared" si="1"/>
        <v>50</v>
      </c>
      <c r="G18" s="130" t="str">
        <f t="shared" si="2"/>
        <v/>
      </c>
    </row>
    <row r="19" spans="2:7" x14ac:dyDescent="0.25">
      <c r="B19" s="131" t="s">
        <v>13</v>
      </c>
      <c r="C19" s="31">
        <v>10</v>
      </c>
      <c r="D19" s="132" t="str">
        <f t="shared" si="0"/>
        <v/>
      </c>
      <c r="E19" s="31">
        <v>5</v>
      </c>
      <c r="F19" s="133">
        <f>C19*E19</f>
        <v>50</v>
      </c>
      <c r="G19" s="134" t="str">
        <f t="shared" si="2"/>
        <v/>
      </c>
    </row>
    <row r="20" spans="2:7" x14ac:dyDescent="0.25">
      <c r="B20" s="135" t="s">
        <v>14</v>
      </c>
      <c r="C20" s="32">
        <v>10</v>
      </c>
      <c r="D20" s="136" t="str">
        <f t="shared" si="0"/>
        <v/>
      </c>
      <c r="E20" s="32">
        <v>5</v>
      </c>
      <c r="F20" s="133">
        <f t="shared" si="1"/>
        <v>50</v>
      </c>
      <c r="G20" s="137" t="str">
        <f t="shared" si="2"/>
        <v/>
      </c>
    </row>
    <row r="21" spans="2:7" s="138" customFormat="1" x14ac:dyDescent="0.25">
      <c r="C21" s="33"/>
      <c r="D21" s="139"/>
      <c r="E21" s="33"/>
      <c r="F21" s="33"/>
      <c r="G21" s="140"/>
    </row>
    <row r="22" spans="2:7" x14ac:dyDescent="0.25">
      <c r="C22" s="34"/>
      <c r="D22" s="141"/>
      <c r="E22" s="34"/>
      <c r="F22" s="33"/>
      <c r="G22" s="140"/>
    </row>
    <row r="23" spans="2:7" ht="15.75" thickBot="1" x14ac:dyDescent="0.3">
      <c r="B23" s="124" t="s">
        <v>22</v>
      </c>
      <c r="C23" s="35"/>
      <c r="D23" s="142"/>
      <c r="E23" s="35"/>
      <c r="F23" s="143"/>
      <c r="G23" s="144"/>
    </row>
    <row r="24" spans="2:7" x14ac:dyDescent="0.25">
      <c r="B24" s="127" t="s">
        <v>6</v>
      </c>
      <c r="C24" s="30">
        <v>10</v>
      </c>
      <c r="D24" s="128" t="str">
        <f t="shared" ref="D24:D38" si="3">IF(OR(C24&lt;0,C24&gt;10,E24&lt;0,E24&gt;10),"ERR","")</f>
        <v/>
      </c>
      <c r="E24" s="30">
        <v>5</v>
      </c>
      <c r="F24" s="129">
        <f t="shared" ref="F24:F38" si="4">C24*E24</f>
        <v>50</v>
      </c>
      <c r="G24" s="130" t="str">
        <f t="shared" ref="G24:G38" si="5">IF(D24="",IF(IF(C24&gt;0.1,IF(E24&lt;1,"Rate Satisfaction or Set Importance to Lowest Value"),IF(E24&lt;1,"Not Rated","Rate Importance or Set Satisfaction to Lowest Value"))=FALSE,"",IF(C24&gt;0.1,IF(E24&lt;1,"Rate Satisfaction or Set Importance to Lowest Value"),IF(E24&lt;1,"Not Rated","Rate Importance or Set Satisfaction to Lowest Value"))),"")</f>
        <v/>
      </c>
    </row>
    <row r="25" spans="2:7" x14ac:dyDescent="0.25">
      <c r="B25" s="131" t="s">
        <v>103</v>
      </c>
      <c r="C25" s="31">
        <v>10</v>
      </c>
      <c r="D25" s="132" t="str">
        <f t="shared" si="3"/>
        <v/>
      </c>
      <c r="E25" s="31">
        <v>5</v>
      </c>
      <c r="F25" s="133">
        <f t="shared" si="4"/>
        <v>50</v>
      </c>
      <c r="G25" s="134" t="str">
        <f t="shared" si="5"/>
        <v/>
      </c>
    </row>
    <row r="26" spans="2:7" x14ac:dyDescent="0.25">
      <c r="B26" s="127" t="s">
        <v>7</v>
      </c>
      <c r="C26" s="30">
        <v>10</v>
      </c>
      <c r="D26" s="128" t="str">
        <f t="shared" si="3"/>
        <v/>
      </c>
      <c r="E26" s="30">
        <v>5</v>
      </c>
      <c r="F26" s="133">
        <f t="shared" si="4"/>
        <v>50</v>
      </c>
      <c r="G26" s="130" t="str">
        <f t="shared" si="5"/>
        <v/>
      </c>
    </row>
    <row r="27" spans="2:7" x14ac:dyDescent="0.25">
      <c r="B27" s="131" t="s">
        <v>16</v>
      </c>
      <c r="C27" s="31">
        <v>10</v>
      </c>
      <c r="D27" s="132" t="str">
        <f t="shared" si="3"/>
        <v/>
      </c>
      <c r="E27" s="31">
        <v>5</v>
      </c>
      <c r="F27" s="133">
        <f t="shared" si="4"/>
        <v>50</v>
      </c>
      <c r="G27" s="134" t="str">
        <f t="shared" si="5"/>
        <v/>
      </c>
    </row>
    <row r="28" spans="2:7" x14ac:dyDescent="0.25">
      <c r="B28" s="127" t="s">
        <v>15</v>
      </c>
      <c r="C28" s="30">
        <v>10</v>
      </c>
      <c r="D28" s="128" t="str">
        <f t="shared" si="3"/>
        <v/>
      </c>
      <c r="E28" s="30">
        <v>5</v>
      </c>
      <c r="F28" s="133">
        <f t="shared" si="4"/>
        <v>50</v>
      </c>
      <c r="G28" s="130" t="str">
        <f t="shared" si="5"/>
        <v/>
      </c>
    </row>
    <row r="29" spans="2:7" x14ac:dyDescent="0.25">
      <c r="B29" s="131" t="s">
        <v>17</v>
      </c>
      <c r="C29" s="31">
        <v>10</v>
      </c>
      <c r="D29" s="132" t="str">
        <f t="shared" si="3"/>
        <v/>
      </c>
      <c r="E29" s="31">
        <v>5</v>
      </c>
      <c r="F29" s="133">
        <f t="shared" si="4"/>
        <v>50</v>
      </c>
      <c r="G29" s="134" t="str">
        <f t="shared" si="5"/>
        <v/>
      </c>
    </row>
    <row r="30" spans="2:7" x14ac:dyDescent="0.25">
      <c r="B30" s="127" t="s">
        <v>102</v>
      </c>
      <c r="C30" s="30">
        <v>10</v>
      </c>
      <c r="D30" s="128" t="str">
        <f t="shared" si="3"/>
        <v/>
      </c>
      <c r="E30" s="30">
        <v>5</v>
      </c>
      <c r="F30" s="133">
        <f t="shared" si="4"/>
        <v>50</v>
      </c>
      <c r="G30" s="130" t="str">
        <f t="shared" si="5"/>
        <v/>
      </c>
    </row>
    <row r="31" spans="2:7" x14ac:dyDescent="0.25">
      <c r="B31" s="131" t="s">
        <v>18</v>
      </c>
      <c r="C31" s="31">
        <v>10</v>
      </c>
      <c r="D31" s="132" t="str">
        <f t="shared" si="3"/>
        <v/>
      </c>
      <c r="E31" s="31">
        <v>5</v>
      </c>
      <c r="F31" s="133">
        <f t="shared" si="4"/>
        <v>50</v>
      </c>
      <c r="G31" s="134" t="str">
        <f t="shared" si="5"/>
        <v/>
      </c>
    </row>
    <row r="32" spans="2:7" x14ac:dyDescent="0.25">
      <c r="B32" s="127" t="s">
        <v>19</v>
      </c>
      <c r="C32" s="30">
        <v>10</v>
      </c>
      <c r="D32" s="128" t="str">
        <f t="shared" si="3"/>
        <v/>
      </c>
      <c r="E32" s="30">
        <v>5</v>
      </c>
      <c r="F32" s="133">
        <f t="shared" si="4"/>
        <v>50</v>
      </c>
      <c r="G32" s="130" t="str">
        <f t="shared" si="5"/>
        <v/>
      </c>
    </row>
    <row r="33" spans="1:9" x14ac:dyDescent="0.25">
      <c r="B33" s="131" t="s">
        <v>20</v>
      </c>
      <c r="C33" s="31">
        <v>10</v>
      </c>
      <c r="D33" s="132" t="str">
        <f t="shared" si="3"/>
        <v/>
      </c>
      <c r="E33" s="31">
        <v>5</v>
      </c>
      <c r="F33" s="133">
        <f t="shared" si="4"/>
        <v>50</v>
      </c>
      <c r="G33" s="134" t="str">
        <f t="shared" si="5"/>
        <v/>
      </c>
    </row>
    <row r="34" spans="1:9" x14ac:dyDescent="0.25">
      <c r="B34" s="127" t="s">
        <v>21</v>
      </c>
      <c r="C34" s="30">
        <v>10</v>
      </c>
      <c r="D34" s="128" t="str">
        <f t="shared" si="3"/>
        <v/>
      </c>
      <c r="E34" s="30">
        <v>5</v>
      </c>
      <c r="F34" s="133">
        <f t="shared" si="4"/>
        <v>50</v>
      </c>
      <c r="G34" s="130" t="str">
        <f t="shared" si="5"/>
        <v/>
      </c>
    </row>
    <row r="35" spans="1:9" x14ac:dyDescent="0.25">
      <c r="B35" s="131" t="s">
        <v>105</v>
      </c>
      <c r="C35" s="31">
        <v>10</v>
      </c>
      <c r="D35" s="132" t="str">
        <f t="shared" si="3"/>
        <v/>
      </c>
      <c r="E35" s="31">
        <v>5</v>
      </c>
      <c r="F35" s="133">
        <f t="shared" si="4"/>
        <v>50</v>
      </c>
      <c r="G35" s="134" t="str">
        <f t="shared" si="5"/>
        <v/>
      </c>
    </row>
    <row r="36" spans="1:9" x14ac:dyDescent="0.25">
      <c r="B36" s="127" t="s">
        <v>64</v>
      </c>
      <c r="C36" s="30">
        <v>10</v>
      </c>
      <c r="D36" s="128" t="str">
        <f t="shared" si="3"/>
        <v/>
      </c>
      <c r="E36" s="30">
        <v>5</v>
      </c>
      <c r="F36" s="133">
        <f t="shared" si="4"/>
        <v>50</v>
      </c>
      <c r="G36" s="130" t="str">
        <f t="shared" si="5"/>
        <v/>
      </c>
    </row>
    <row r="37" spans="1:9" x14ac:dyDescent="0.25">
      <c r="B37" s="131" t="s">
        <v>65</v>
      </c>
      <c r="C37" s="38">
        <v>10</v>
      </c>
      <c r="D37" s="132" t="str">
        <f t="shared" si="3"/>
        <v/>
      </c>
      <c r="E37" s="38">
        <v>5</v>
      </c>
      <c r="F37" s="133">
        <f t="shared" si="4"/>
        <v>50</v>
      </c>
      <c r="G37" s="134" t="str">
        <f t="shared" si="5"/>
        <v/>
      </c>
    </row>
    <row r="38" spans="1:9" x14ac:dyDescent="0.25">
      <c r="B38" s="135" t="s">
        <v>104</v>
      </c>
      <c r="C38" s="32">
        <v>10</v>
      </c>
      <c r="D38" s="129" t="str">
        <f t="shared" si="3"/>
        <v/>
      </c>
      <c r="E38" s="32">
        <v>5</v>
      </c>
      <c r="F38" s="133">
        <f t="shared" si="4"/>
        <v>50</v>
      </c>
      <c r="G38" s="137" t="str">
        <f t="shared" si="5"/>
        <v/>
      </c>
    </row>
    <row r="39" spans="1:9" x14ac:dyDescent="0.25">
      <c r="B39" s="138"/>
      <c r="C39" s="145"/>
      <c r="D39" s="146"/>
      <c r="E39" s="145"/>
      <c r="F39" s="33"/>
      <c r="G39" s="140"/>
    </row>
    <row r="40" spans="1:9" x14ac:dyDescent="0.25">
      <c r="C40" s="145"/>
      <c r="D40" s="145"/>
      <c r="E40" s="145"/>
      <c r="F40" s="33"/>
      <c r="G40" s="140"/>
    </row>
    <row r="41" spans="1:9" x14ac:dyDescent="0.25">
      <c r="A41" s="21"/>
      <c r="B41" s="147"/>
      <c r="C41" s="38"/>
      <c r="D41" s="38"/>
      <c r="E41" s="38"/>
      <c r="F41" s="38"/>
      <c r="G41" s="148"/>
      <c r="H41" s="21"/>
      <c r="I41" s="21"/>
    </row>
    <row r="42" spans="1:9" x14ac:dyDescent="0.25">
      <c r="A42" s="21"/>
      <c r="B42" s="149"/>
      <c r="C42" s="150"/>
      <c r="D42" s="118" t="s">
        <v>140</v>
      </c>
      <c r="E42" s="150"/>
      <c r="F42" s="150"/>
      <c r="G42" s="151"/>
      <c r="H42" s="21"/>
      <c r="I42" s="21"/>
    </row>
    <row r="43" spans="1:9" s="138" customFormat="1" ht="18.75" x14ac:dyDescent="0.3">
      <c r="A43" s="147"/>
      <c r="B43" s="21"/>
      <c r="C43" s="21"/>
      <c r="D43" s="21"/>
      <c r="E43" s="21"/>
      <c r="F43" s="21"/>
      <c r="G43" s="102" t="s">
        <v>1</v>
      </c>
      <c r="H43" s="147"/>
      <c r="I43" s="147"/>
    </row>
    <row r="44" spans="1:9" s="138" customFormat="1" ht="15.75" x14ac:dyDescent="0.25">
      <c r="A44" s="147"/>
      <c r="B44" s="21"/>
      <c r="C44" s="21"/>
      <c r="D44" s="101"/>
      <c r="E44" s="21"/>
      <c r="F44" s="21"/>
      <c r="G44" s="104" t="s">
        <v>40</v>
      </c>
      <c r="H44" s="147"/>
      <c r="I44" s="147"/>
    </row>
    <row r="45" spans="1:9" s="138" customFormat="1" ht="15.75" x14ac:dyDescent="0.25">
      <c r="A45" s="147"/>
      <c r="B45" s="103" t="s">
        <v>142</v>
      </c>
      <c r="C45" s="21"/>
      <c r="D45" s="21"/>
      <c r="E45" s="21"/>
      <c r="F45" s="21"/>
      <c r="G45" s="84"/>
      <c r="H45" s="147"/>
      <c r="I45" s="147"/>
    </row>
    <row r="46" spans="1:9" s="138" customFormat="1" ht="18.75" x14ac:dyDescent="0.3">
      <c r="A46" s="147"/>
      <c r="B46" s="99"/>
      <c r="C46" s="24"/>
      <c r="D46" s="40"/>
      <c r="E46" s="21"/>
      <c r="F46" s="21"/>
      <c r="G46" s="84"/>
      <c r="H46" s="147"/>
      <c r="I46" s="147"/>
    </row>
    <row r="47" spans="1:9" s="138" customFormat="1" x14ac:dyDescent="0.25">
      <c r="B47" s="25"/>
      <c r="D47" s="40"/>
      <c r="E47" s="21"/>
      <c r="F47" s="152"/>
      <c r="G47" s="106" t="str">
        <f>" = High"</f>
        <v xml:space="preserve"> = High</v>
      </c>
    </row>
    <row r="48" spans="1:9" s="138" customFormat="1" ht="18.75" x14ac:dyDescent="0.3">
      <c r="B48" s="153" t="str">
        <f>B8</f>
        <v/>
      </c>
      <c r="C48" s="38"/>
      <c r="D48" s="38"/>
      <c r="E48" s="38"/>
      <c r="F48" s="154"/>
      <c r="G48" s="109" t="str">
        <f>" = Low"</f>
        <v xml:space="preserve"> = Low</v>
      </c>
    </row>
    <row r="49" spans="2:15" s="138" customFormat="1" x14ac:dyDescent="0.25">
      <c r="B49" s="113"/>
      <c r="C49" s="110" t="s">
        <v>4</v>
      </c>
      <c r="D49" s="111" t="str">
        <f>IF(COUNTIF(D54:D79,"=ERR")&gt;0,"Out of","")</f>
        <v/>
      </c>
      <c r="E49" s="110" t="s">
        <v>83</v>
      </c>
      <c r="F49" s="112" t="s">
        <v>66</v>
      </c>
      <c r="G49" s="84"/>
    </row>
    <row r="50" spans="2:15" s="138" customFormat="1" ht="15.75" thickBot="1" x14ac:dyDescent="0.3">
      <c r="B50" s="155"/>
      <c r="C50" s="156" t="s">
        <v>24</v>
      </c>
      <c r="D50" s="157" t="str">
        <f>IF(COUNTIF(D54:D79,"=ERR")&gt;0,"Range","")</f>
        <v/>
      </c>
      <c r="E50" s="156" t="s">
        <v>0</v>
      </c>
      <c r="F50" s="156" t="s">
        <v>0</v>
      </c>
      <c r="G50" s="158"/>
    </row>
    <row r="51" spans="2:15" s="138" customFormat="1" x14ac:dyDescent="0.25">
      <c r="B51" s="159" t="s">
        <v>26</v>
      </c>
      <c r="C51" s="160" t="s">
        <v>3</v>
      </c>
      <c r="D51" s="161"/>
      <c r="E51" s="160" t="s">
        <v>3</v>
      </c>
      <c r="F51" s="159"/>
      <c r="G51" s="162" t="s">
        <v>146</v>
      </c>
    </row>
    <row r="52" spans="2:15" s="163" customFormat="1" x14ac:dyDescent="0.25">
      <c r="C52" s="164"/>
      <c r="D52" s="165"/>
      <c r="E52" s="164"/>
      <c r="G52" s="166"/>
      <c r="L52" s="138"/>
      <c r="M52" s="138"/>
      <c r="N52" s="138"/>
      <c r="O52" s="138"/>
    </row>
    <row r="53" spans="2:15" s="163" customFormat="1" ht="15.75" thickBot="1" x14ac:dyDescent="0.3">
      <c r="B53" s="167" t="s">
        <v>27</v>
      </c>
      <c r="C53" s="168"/>
      <c r="D53" s="169"/>
      <c r="E53" s="168"/>
      <c r="F53" s="170"/>
      <c r="G53" s="171"/>
      <c r="L53" s="138"/>
      <c r="M53" s="138"/>
      <c r="N53" s="138"/>
      <c r="O53" s="138"/>
    </row>
    <row r="54" spans="2:15" s="163" customFormat="1" x14ac:dyDescent="0.25">
      <c r="B54" s="127" t="s">
        <v>126</v>
      </c>
      <c r="C54" s="30">
        <v>10</v>
      </c>
      <c r="D54" s="128" t="str">
        <f t="shared" ref="D54:D63" si="6">IF(OR(C54&lt;0,C54&gt;10,E54&lt;0,E54&gt;10),"ERR","")</f>
        <v/>
      </c>
      <c r="E54" s="30">
        <v>5</v>
      </c>
      <c r="F54" s="129">
        <f t="shared" ref="F54:F63" si="7">C54*E54</f>
        <v>50</v>
      </c>
      <c r="G54" s="130" t="str">
        <f t="shared" ref="G54:G63" si="8">IF(D54="",IF(IF(C54&gt;0.1,IF(E54&lt;1,"Rate Satisfaction or Set Importance to Lowest Value"),IF(E54&lt;1,"Not Rated","Rate Importance or Set Satisfaction to Lowest Value"))=FALSE,"",IF(C54&gt;0.1,IF(E54&lt;1,"Rate Satisfaction or Set Importance to Lowest Value"),IF(E54&lt;1,"Not Rated","Rate Importance or Set Satisfaction to Lowest Value"))),"")</f>
        <v/>
      </c>
      <c r="L54" s="138"/>
      <c r="M54" s="138"/>
      <c r="N54" s="138"/>
      <c r="O54" s="138"/>
    </row>
    <row r="55" spans="2:15" s="163" customFormat="1" x14ac:dyDescent="0.25">
      <c r="B55" s="131" t="s">
        <v>28</v>
      </c>
      <c r="C55" s="38">
        <v>10</v>
      </c>
      <c r="D55" s="132" t="str">
        <f t="shared" si="6"/>
        <v/>
      </c>
      <c r="E55" s="38">
        <v>5</v>
      </c>
      <c r="F55" s="133">
        <f t="shared" si="7"/>
        <v>50</v>
      </c>
      <c r="G55" s="134" t="str">
        <f t="shared" si="8"/>
        <v/>
      </c>
      <c r="L55" s="138"/>
      <c r="M55" s="138"/>
      <c r="N55" s="138"/>
      <c r="O55" s="138"/>
    </row>
    <row r="56" spans="2:15" s="163" customFormat="1" x14ac:dyDescent="0.25">
      <c r="B56" s="127" t="s">
        <v>62</v>
      </c>
      <c r="C56" s="30">
        <v>10</v>
      </c>
      <c r="D56" s="128" t="str">
        <f t="shared" si="6"/>
        <v/>
      </c>
      <c r="E56" s="30">
        <v>5</v>
      </c>
      <c r="F56" s="133">
        <f t="shared" si="7"/>
        <v>50</v>
      </c>
      <c r="G56" s="130" t="str">
        <f t="shared" si="8"/>
        <v/>
      </c>
      <c r="L56" s="138"/>
      <c r="M56" s="138"/>
      <c r="N56" s="138"/>
      <c r="O56" s="138"/>
    </row>
    <row r="57" spans="2:15" s="163" customFormat="1" x14ac:dyDescent="0.25">
      <c r="B57" s="131" t="s">
        <v>61</v>
      </c>
      <c r="C57" s="38">
        <v>10</v>
      </c>
      <c r="D57" s="132" t="str">
        <f t="shared" si="6"/>
        <v/>
      </c>
      <c r="E57" s="38">
        <v>5</v>
      </c>
      <c r="F57" s="133">
        <f t="shared" si="7"/>
        <v>50</v>
      </c>
      <c r="G57" s="134" t="str">
        <f t="shared" si="8"/>
        <v/>
      </c>
      <c r="L57" s="138"/>
      <c r="M57" s="138"/>
      <c r="N57" s="138"/>
      <c r="O57" s="138"/>
    </row>
    <row r="58" spans="2:15" s="163" customFormat="1" x14ac:dyDescent="0.25">
      <c r="B58" s="127" t="s">
        <v>127</v>
      </c>
      <c r="C58" s="30">
        <v>10</v>
      </c>
      <c r="D58" s="128" t="str">
        <f t="shared" si="6"/>
        <v/>
      </c>
      <c r="E58" s="30">
        <v>5</v>
      </c>
      <c r="F58" s="133">
        <f t="shared" si="7"/>
        <v>50</v>
      </c>
      <c r="G58" s="130" t="str">
        <f t="shared" si="8"/>
        <v/>
      </c>
    </row>
    <row r="59" spans="2:15" s="163" customFormat="1" x14ac:dyDescent="0.25">
      <c r="B59" s="131" t="s">
        <v>29</v>
      </c>
      <c r="C59" s="38">
        <v>10</v>
      </c>
      <c r="D59" s="132" t="str">
        <f t="shared" si="6"/>
        <v/>
      </c>
      <c r="E59" s="38">
        <v>5</v>
      </c>
      <c r="F59" s="133">
        <f t="shared" si="7"/>
        <v>50</v>
      </c>
      <c r="G59" s="134" t="str">
        <f t="shared" si="8"/>
        <v/>
      </c>
    </row>
    <row r="60" spans="2:15" s="163" customFormat="1" x14ac:dyDescent="0.25">
      <c r="B60" s="127" t="s">
        <v>30</v>
      </c>
      <c r="C60" s="30">
        <v>10</v>
      </c>
      <c r="D60" s="128" t="str">
        <f t="shared" si="6"/>
        <v/>
      </c>
      <c r="E60" s="30">
        <v>5</v>
      </c>
      <c r="F60" s="133">
        <f t="shared" si="7"/>
        <v>50</v>
      </c>
      <c r="G60" s="130" t="str">
        <f t="shared" si="8"/>
        <v/>
      </c>
    </row>
    <row r="61" spans="2:15" s="163" customFormat="1" x14ac:dyDescent="0.25">
      <c r="B61" s="131" t="s">
        <v>31</v>
      </c>
      <c r="C61" s="38">
        <v>10</v>
      </c>
      <c r="D61" s="132" t="str">
        <f t="shared" si="6"/>
        <v/>
      </c>
      <c r="E61" s="38">
        <v>5</v>
      </c>
      <c r="F61" s="133">
        <f t="shared" si="7"/>
        <v>50</v>
      </c>
      <c r="G61" s="134" t="str">
        <f t="shared" si="8"/>
        <v/>
      </c>
    </row>
    <row r="62" spans="2:15" s="163" customFormat="1" x14ac:dyDescent="0.25">
      <c r="B62" s="127" t="s">
        <v>63</v>
      </c>
      <c r="C62" s="30">
        <v>10</v>
      </c>
      <c r="D62" s="128" t="str">
        <f t="shared" si="6"/>
        <v/>
      </c>
      <c r="E62" s="30">
        <v>5</v>
      </c>
      <c r="F62" s="133">
        <f t="shared" si="7"/>
        <v>50</v>
      </c>
      <c r="G62" s="130" t="str">
        <f t="shared" si="8"/>
        <v/>
      </c>
    </row>
    <row r="63" spans="2:15" s="163" customFormat="1" x14ac:dyDescent="0.25">
      <c r="B63" s="172" t="s">
        <v>32</v>
      </c>
      <c r="C63" s="39">
        <v>10</v>
      </c>
      <c r="D63" s="173" t="str">
        <f t="shared" si="6"/>
        <v/>
      </c>
      <c r="E63" s="39">
        <v>5</v>
      </c>
      <c r="F63" s="133">
        <f t="shared" si="7"/>
        <v>50</v>
      </c>
      <c r="G63" s="174" t="str">
        <f t="shared" si="8"/>
        <v/>
      </c>
    </row>
    <row r="64" spans="2:15" s="163" customFormat="1" x14ac:dyDescent="0.25">
      <c r="B64" s="175"/>
      <c r="C64" s="36"/>
      <c r="D64" s="165"/>
      <c r="E64" s="36"/>
      <c r="G64" s="166"/>
    </row>
    <row r="65" spans="1:7" s="163" customFormat="1" x14ac:dyDescent="0.25">
      <c r="C65" s="36"/>
      <c r="D65" s="165"/>
      <c r="E65" s="36"/>
      <c r="G65" s="166"/>
    </row>
    <row r="66" spans="1:7" s="163" customFormat="1" ht="15.75" thickBot="1" x14ac:dyDescent="0.3">
      <c r="B66" s="167" t="s">
        <v>23</v>
      </c>
      <c r="C66" s="37"/>
      <c r="D66" s="169"/>
      <c r="E66" s="37"/>
      <c r="F66" s="170"/>
      <c r="G66" s="171"/>
    </row>
    <row r="67" spans="1:7" s="163" customFormat="1" x14ac:dyDescent="0.25">
      <c r="B67" s="127" t="s">
        <v>33</v>
      </c>
      <c r="C67" s="30">
        <v>10</v>
      </c>
      <c r="D67" s="128" t="str">
        <f t="shared" ref="D67:D78" si="9">IF(OR(C67&lt;0,C67&gt;10,E67&lt;0,E67&gt;10),"ERR","")</f>
        <v/>
      </c>
      <c r="E67" s="30">
        <v>5</v>
      </c>
      <c r="F67" s="129">
        <f t="shared" ref="F67:F79" si="10">C67*E67</f>
        <v>50</v>
      </c>
      <c r="G67" s="130" t="str">
        <f t="shared" ref="G67:G79" si="11">IF(D67="",IF(IF(C67&gt;0.1,IF(E67&lt;1,"Rate Satisfaction or Set Importance to Lowest Value"),IF(E67&lt;1,"Not Rated","Rate Importance or Set Satisfaction to Lowest Value"))=FALSE,"",IF(C67&gt;0.1,IF(E67&lt;1,"Rate Satisfaction or Set Importance to Lowest Value"),IF(E67&lt;1,"Not Rated","Rate Importance or Set Satisfaction to Lowest Value"))),"")</f>
        <v/>
      </c>
    </row>
    <row r="68" spans="1:7" s="163" customFormat="1" x14ac:dyDescent="0.25">
      <c r="B68" s="131" t="s">
        <v>109</v>
      </c>
      <c r="C68" s="31">
        <v>10</v>
      </c>
      <c r="D68" s="132" t="str">
        <f t="shared" si="9"/>
        <v/>
      </c>
      <c r="E68" s="31">
        <v>5</v>
      </c>
      <c r="F68" s="133">
        <f t="shared" si="10"/>
        <v>50</v>
      </c>
      <c r="G68" s="134" t="str">
        <f t="shared" si="11"/>
        <v/>
      </c>
    </row>
    <row r="69" spans="1:7" s="163" customFormat="1" x14ac:dyDescent="0.25">
      <c r="B69" s="127" t="s">
        <v>34</v>
      </c>
      <c r="C69" s="30">
        <v>10</v>
      </c>
      <c r="D69" s="128" t="str">
        <f t="shared" si="9"/>
        <v/>
      </c>
      <c r="E69" s="30">
        <v>5</v>
      </c>
      <c r="F69" s="133">
        <f t="shared" si="10"/>
        <v>50</v>
      </c>
      <c r="G69" s="130" t="str">
        <f t="shared" si="11"/>
        <v/>
      </c>
    </row>
    <row r="70" spans="1:7" s="163" customFormat="1" x14ac:dyDescent="0.25">
      <c r="B70" s="131" t="s">
        <v>108</v>
      </c>
      <c r="C70" s="31">
        <v>10</v>
      </c>
      <c r="D70" s="132" t="str">
        <f t="shared" si="9"/>
        <v/>
      </c>
      <c r="E70" s="31">
        <v>5</v>
      </c>
      <c r="F70" s="133">
        <f t="shared" si="10"/>
        <v>50</v>
      </c>
      <c r="G70" s="134" t="str">
        <f t="shared" si="11"/>
        <v/>
      </c>
    </row>
    <row r="71" spans="1:7" s="163" customFormat="1" x14ac:dyDescent="0.25">
      <c r="B71" s="127" t="s">
        <v>35</v>
      </c>
      <c r="C71" s="30">
        <v>10</v>
      </c>
      <c r="D71" s="128" t="str">
        <f t="shared" si="9"/>
        <v/>
      </c>
      <c r="E71" s="30">
        <v>5</v>
      </c>
      <c r="F71" s="133">
        <f t="shared" si="10"/>
        <v>50</v>
      </c>
      <c r="G71" s="130" t="str">
        <f t="shared" si="11"/>
        <v/>
      </c>
    </row>
    <row r="72" spans="1:7" s="163" customFormat="1" x14ac:dyDescent="0.25">
      <c r="B72" s="131" t="s">
        <v>107</v>
      </c>
      <c r="C72" s="31">
        <v>10</v>
      </c>
      <c r="D72" s="132" t="str">
        <f t="shared" si="9"/>
        <v/>
      </c>
      <c r="E72" s="31">
        <v>5</v>
      </c>
      <c r="F72" s="133">
        <f t="shared" si="10"/>
        <v>50</v>
      </c>
      <c r="G72" s="134" t="str">
        <f t="shared" si="11"/>
        <v/>
      </c>
    </row>
    <row r="73" spans="1:7" s="163" customFormat="1" x14ac:dyDescent="0.25">
      <c r="B73" s="127" t="s">
        <v>111</v>
      </c>
      <c r="C73" s="30">
        <v>10</v>
      </c>
      <c r="D73" s="128" t="str">
        <f t="shared" si="9"/>
        <v/>
      </c>
      <c r="E73" s="30">
        <v>5</v>
      </c>
      <c r="F73" s="133">
        <f t="shared" si="10"/>
        <v>50</v>
      </c>
      <c r="G73" s="130" t="str">
        <f t="shared" si="11"/>
        <v/>
      </c>
    </row>
    <row r="74" spans="1:7" s="163" customFormat="1" x14ac:dyDescent="0.25">
      <c r="B74" s="131" t="s">
        <v>106</v>
      </c>
      <c r="C74" s="31">
        <v>10</v>
      </c>
      <c r="D74" s="132" t="str">
        <f t="shared" si="9"/>
        <v/>
      </c>
      <c r="E74" s="31">
        <v>5</v>
      </c>
      <c r="F74" s="133">
        <f t="shared" si="10"/>
        <v>50</v>
      </c>
      <c r="G74" s="134" t="str">
        <f t="shared" si="11"/>
        <v/>
      </c>
    </row>
    <row r="75" spans="1:7" s="163" customFormat="1" x14ac:dyDescent="0.25">
      <c r="B75" s="127" t="s">
        <v>36</v>
      </c>
      <c r="C75" s="30">
        <v>10</v>
      </c>
      <c r="D75" s="128" t="str">
        <f t="shared" si="9"/>
        <v/>
      </c>
      <c r="E75" s="30">
        <v>5</v>
      </c>
      <c r="F75" s="133">
        <f t="shared" si="10"/>
        <v>50</v>
      </c>
      <c r="G75" s="130" t="str">
        <f t="shared" si="11"/>
        <v/>
      </c>
    </row>
    <row r="76" spans="1:7" s="163" customFormat="1" x14ac:dyDescent="0.25">
      <c r="B76" s="131" t="s">
        <v>37</v>
      </c>
      <c r="C76" s="31">
        <v>10</v>
      </c>
      <c r="D76" s="132" t="str">
        <f t="shared" si="9"/>
        <v/>
      </c>
      <c r="E76" s="31">
        <v>5</v>
      </c>
      <c r="F76" s="133">
        <f t="shared" si="10"/>
        <v>50</v>
      </c>
      <c r="G76" s="134" t="str">
        <f t="shared" si="11"/>
        <v/>
      </c>
    </row>
    <row r="77" spans="1:7" s="163" customFormat="1" x14ac:dyDescent="0.25">
      <c r="B77" s="127" t="s">
        <v>110</v>
      </c>
      <c r="C77" s="30">
        <v>10</v>
      </c>
      <c r="D77" s="128" t="str">
        <f t="shared" si="9"/>
        <v/>
      </c>
      <c r="E77" s="30">
        <v>5</v>
      </c>
      <c r="F77" s="133">
        <f t="shared" si="10"/>
        <v>50</v>
      </c>
      <c r="G77" s="130" t="str">
        <f t="shared" si="11"/>
        <v/>
      </c>
    </row>
    <row r="78" spans="1:7" s="163" customFormat="1" x14ac:dyDescent="0.25">
      <c r="B78" s="131" t="s">
        <v>38</v>
      </c>
      <c r="C78" s="31">
        <v>10</v>
      </c>
      <c r="D78" s="132" t="str">
        <f t="shared" si="9"/>
        <v/>
      </c>
      <c r="E78" s="31">
        <v>5</v>
      </c>
      <c r="F78" s="133">
        <f t="shared" si="10"/>
        <v>50</v>
      </c>
      <c r="G78" s="134" t="str">
        <f t="shared" si="11"/>
        <v/>
      </c>
    </row>
    <row r="79" spans="1:7" s="163" customFormat="1" x14ac:dyDescent="0.25">
      <c r="B79" s="135" t="s">
        <v>39</v>
      </c>
      <c r="C79" s="32">
        <v>10</v>
      </c>
      <c r="D79" s="129"/>
      <c r="E79" s="32">
        <v>5</v>
      </c>
      <c r="F79" s="133">
        <f t="shared" si="10"/>
        <v>50</v>
      </c>
      <c r="G79" s="137" t="str">
        <f t="shared" si="11"/>
        <v/>
      </c>
    </row>
    <row r="80" spans="1:7" s="163" customFormat="1" x14ac:dyDescent="0.25">
      <c r="A80" s="176"/>
      <c r="B80" s="147"/>
      <c r="C80" s="164"/>
      <c r="D80" s="177"/>
      <c r="E80" s="164"/>
      <c r="G80" s="166"/>
    </row>
    <row r="81" spans="2:9" ht="15.75" thickBot="1" x14ac:dyDescent="0.3">
      <c r="B81" s="178"/>
      <c r="C81" s="143"/>
      <c r="D81" s="143"/>
      <c r="E81" s="143"/>
      <c r="F81" s="143"/>
      <c r="G81" s="179"/>
    </row>
    <row r="82" spans="2:9" x14ac:dyDescent="0.25">
      <c r="B82" s="147"/>
      <c r="C82" s="34">
        <f>SUMIF(C14:C79,"&lt;&gt;""",C14:C79)*10</f>
        <v>4500</v>
      </c>
      <c r="D82" s="192" t="str">
        <f>"&lt; Total Points &gt;"</f>
        <v>&lt; Total Points &gt;</v>
      </c>
      <c r="E82" s="192"/>
      <c r="F82" s="34">
        <f>SUM(F14:F79)</f>
        <v>2250</v>
      </c>
      <c r="G82" s="180"/>
    </row>
    <row r="83" spans="2:9" x14ac:dyDescent="0.25">
      <c r="C83" s="181"/>
      <c r="D83" s="182"/>
      <c r="E83" s="183"/>
      <c r="F83" s="184"/>
    </row>
    <row r="84" spans="2:9" ht="18.75" x14ac:dyDescent="0.3">
      <c r="E84" s="186" t="s">
        <v>85</v>
      </c>
      <c r="F84" s="187">
        <f>SUMPRODUCT(C14:C79,E14:E79)/SUM(C14:C79)*1000</f>
        <v>5000</v>
      </c>
      <c r="G84" s="188" t="s">
        <v>74</v>
      </c>
      <c r="I84" s="189"/>
    </row>
    <row r="85" spans="2:9" x14ac:dyDescent="0.25">
      <c r="B85" s="147"/>
      <c r="C85" s="38"/>
      <c r="D85" s="38"/>
      <c r="E85" s="38"/>
      <c r="F85" s="190"/>
      <c r="G85" s="148"/>
    </row>
    <row r="86" spans="2:9" x14ac:dyDescent="0.25">
      <c r="B86" s="149"/>
      <c r="C86" s="150"/>
      <c r="D86" s="118" t="s">
        <v>139</v>
      </c>
      <c r="E86" s="150"/>
      <c r="F86" s="150"/>
      <c r="G86" s="151"/>
    </row>
  </sheetData>
  <sheetProtection algorithmName="SHA-512" hashValue="gRSIVXK2Q4ZxXG+4dbBlLvIUt7qCWDR+91uKODI8oNymRY+F2AUZ/TsCfn02y81JSsdmUbdDZFLe28Iq1qrnUg==" saltValue="rl7ZembSOdttXsPmuCsVYw==" spinCount="100000" sheet="1" objects="1" scenarios="1" selectLockedCells="1" selectUnlockedCells="1"/>
  <mergeCells count="1">
    <mergeCell ref="D82:E82"/>
  </mergeCells>
  <conditionalFormatting sqref="F14">
    <cfRule type="colorScale" priority="4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9">
    <cfRule type="colorScale" priority="4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5">
    <cfRule type="colorScale" priority="4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6"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7">
    <cfRule type="colorScale" priority="3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8">
    <cfRule type="colorScale" priority="3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0"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4">
    <cfRule type="colorScale" priority="3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9"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5">
    <cfRule type="colorScale" priority="3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6">
    <cfRule type="colorScale" priority="3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7"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8">
    <cfRule type="colorScale" priority="3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4"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0">
    <cfRule type="colorScale" priority="2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1">
    <cfRule type="colorScale" priority="2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2"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3">
    <cfRule type="colorScale" priority="2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5:F37">
    <cfRule type="colorScale" priority="2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8">
    <cfRule type="colorScale" priority="2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1:F62">
    <cfRule type="colorScale" priority="2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3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9">
    <cfRule type="colorScale" priority="2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4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6">
    <cfRule type="colorScale" priority="1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7">
    <cfRule type="colorScale" priority="1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8">
    <cfRule type="colorScale" priority="1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0">
    <cfRule type="colorScale" priority="1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3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1">
    <cfRule type="colorScale" priority="1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7">
    <cfRule type="colorScale" priority="1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8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9">
    <cfRule type="colorScale" priority="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0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2">
    <cfRule type="colorScale" priority="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7">
    <cfRule type="colorScale" priority="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8">
    <cfRule type="colorScale" priority="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9"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6">
    <cfRule type="colorScale" priority="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4">
    <cfRule type="colorScale" priority="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5">
    <cfRule type="colorScale" priority="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5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6" fitToHeight="2" orientation="landscape" r:id="rId1"/>
  <rowBreaks count="1" manualBreakCount="1">
    <brk id="42" min="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Scroll Bar 14">
              <controlPr defaultSize="0" autoPict="0">
                <anchor moveWithCells="1">
                  <from>
                    <xdr:col>2</xdr:col>
                    <xdr:colOff>9525</xdr:colOff>
                    <xdr:row>14</xdr:row>
                    <xdr:rowOff>38100</xdr:rowOff>
                  </from>
                  <to>
                    <xdr:col>2</xdr:col>
                    <xdr:colOff>1247775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Scroll Bar 15">
              <controlPr defaultSize="0" autoPict="0">
                <anchor moveWithCells="1">
                  <from>
                    <xdr:col>2</xdr:col>
                    <xdr:colOff>9525</xdr:colOff>
                    <xdr:row>15</xdr:row>
                    <xdr:rowOff>38100</xdr:rowOff>
                  </from>
                  <to>
                    <xdr:col>2</xdr:col>
                    <xdr:colOff>1247775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Scroll Bar 17">
              <controlPr defaultSize="0" autoPict="0">
                <anchor moveWithCells="1">
                  <from>
                    <xdr:col>2</xdr:col>
                    <xdr:colOff>9525</xdr:colOff>
                    <xdr:row>17</xdr:row>
                    <xdr:rowOff>38100</xdr:rowOff>
                  </from>
                  <to>
                    <xdr:col>2</xdr:col>
                    <xdr:colOff>1247775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Scroll Bar 18">
              <controlPr defaultSize="0" autoPict="0">
                <anchor moveWithCells="1">
                  <from>
                    <xdr:col>2</xdr:col>
                    <xdr:colOff>9525</xdr:colOff>
                    <xdr:row>18</xdr:row>
                    <xdr:rowOff>38100</xdr:rowOff>
                  </from>
                  <to>
                    <xdr:col>2</xdr:col>
                    <xdr:colOff>1247775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Scroll Bar 19">
              <controlPr defaultSize="0" autoPict="0">
                <anchor moveWithCells="1">
                  <from>
                    <xdr:col>2</xdr:col>
                    <xdr:colOff>9525</xdr:colOff>
                    <xdr:row>19</xdr:row>
                    <xdr:rowOff>38100</xdr:rowOff>
                  </from>
                  <to>
                    <xdr:col>2</xdr:col>
                    <xdr:colOff>1247775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Scroll Bar 20">
              <controlPr defaultSize="0" autoPict="0">
                <anchor moveWithCells="1">
                  <from>
                    <xdr:col>4</xdr:col>
                    <xdr:colOff>9525</xdr:colOff>
                    <xdr:row>13</xdr:row>
                    <xdr:rowOff>47625</xdr:rowOff>
                  </from>
                  <to>
                    <xdr:col>4</xdr:col>
                    <xdr:colOff>1247775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Scroll Bar 22">
              <controlPr defaultSize="0" autoPict="0">
                <anchor moveWithCells="1">
                  <from>
                    <xdr:col>4</xdr:col>
                    <xdr:colOff>9525</xdr:colOff>
                    <xdr:row>15</xdr:row>
                    <xdr:rowOff>47625</xdr:rowOff>
                  </from>
                  <to>
                    <xdr:col>4</xdr:col>
                    <xdr:colOff>1247775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Scroll Bar 23">
              <controlPr defaultSize="0" autoPict="0">
                <anchor moveWithCells="1">
                  <from>
                    <xdr:col>4</xdr:col>
                    <xdr:colOff>9525</xdr:colOff>
                    <xdr:row>16</xdr:row>
                    <xdr:rowOff>47625</xdr:rowOff>
                  </from>
                  <to>
                    <xdr:col>4</xdr:col>
                    <xdr:colOff>1247775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Scroll Bar 24">
              <controlPr defaultSize="0" autoPict="0">
                <anchor moveWithCells="1">
                  <from>
                    <xdr:col>4</xdr:col>
                    <xdr:colOff>9525</xdr:colOff>
                    <xdr:row>17</xdr:row>
                    <xdr:rowOff>47625</xdr:rowOff>
                  </from>
                  <to>
                    <xdr:col>4</xdr:col>
                    <xdr:colOff>1247775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Scroll Bar 25">
              <controlPr defaultSize="0" autoPict="0">
                <anchor moveWithCells="1">
                  <from>
                    <xdr:col>4</xdr:col>
                    <xdr:colOff>9525</xdr:colOff>
                    <xdr:row>18</xdr:row>
                    <xdr:rowOff>47625</xdr:rowOff>
                  </from>
                  <to>
                    <xdr:col>4</xdr:col>
                    <xdr:colOff>1247775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Scroll Bar 26">
              <controlPr defaultSize="0" autoPict="0">
                <anchor moveWithCells="1">
                  <from>
                    <xdr:col>4</xdr:col>
                    <xdr:colOff>9525</xdr:colOff>
                    <xdr:row>19</xdr:row>
                    <xdr:rowOff>47625</xdr:rowOff>
                  </from>
                  <to>
                    <xdr:col>4</xdr:col>
                    <xdr:colOff>1247775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Scroll Bar 28">
              <controlPr defaultSize="0" autoPict="0">
                <anchor moveWithCells="1">
                  <from>
                    <xdr:col>4</xdr:col>
                    <xdr:colOff>9525</xdr:colOff>
                    <xdr:row>14</xdr:row>
                    <xdr:rowOff>38100</xdr:rowOff>
                  </from>
                  <to>
                    <xdr:col>4</xdr:col>
                    <xdr:colOff>1247775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Scroll Bar 29">
              <controlPr defaultSize="0" autoPict="0">
                <anchor moveWithCells="1">
                  <from>
                    <xdr:col>4</xdr:col>
                    <xdr:colOff>9525</xdr:colOff>
                    <xdr:row>15</xdr:row>
                    <xdr:rowOff>38100</xdr:rowOff>
                  </from>
                  <to>
                    <xdr:col>4</xdr:col>
                    <xdr:colOff>1247775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Scroll Bar 30">
              <controlPr defaultSize="0" autoPict="0">
                <anchor moveWithCells="1">
                  <from>
                    <xdr:col>4</xdr:col>
                    <xdr:colOff>9525</xdr:colOff>
                    <xdr:row>16</xdr:row>
                    <xdr:rowOff>38100</xdr:rowOff>
                  </from>
                  <to>
                    <xdr:col>4</xdr:col>
                    <xdr:colOff>1247775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Scroll Bar 31">
              <controlPr defaultSize="0" autoPict="0">
                <anchor moveWithCells="1">
                  <from>
                    <xdr:col>4</xdr:col>
                    <xdr:colOff>9525</xdr:colOff>
                    <xdr:row>17</xdr:row>
                    <xdr:rowOff>38100</xdr:rowOff>
                  </from>
                  <to>
                    <xdr:col>4</xdr:col>
                    <xdr:colOff>1247775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Scroll Bar 32">
              <controlPr defaultSize="0" autoPict="0">
                <anchor moveWithCells="1">
                  <from>
                    <xdr:col>4</xdr:col>
                    <xdr:colOff>9525</xdr:colOff>
                    <xdr:row>18</xdr:row>
                    <xdr:rowOff>38100</xdr:rowOff>
                  </from>
                  <to>
                    <xdr:col>4</xdr:col>
                    <xdr:colOff>1247775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Scroll Bar 33">
              <controlPr defaultSize="0" autoPict="0">
                <anchor moveWithCells="1">
                  <from>
                    <xdr:col>4</xdr:col>
                    <xdr:colOff>9525</xdr:colOff>
                    <xdr:row>19</xdr:row>
                    <xdr:rowOff>38100</xdr:rowOff>
                  </from>
                  <to>
                    <xdr:col>4</xdr:col>
                    <xdr:colOff>1247775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Scroll Bar 36">
              <controlPr defaultSize="0" autoPict="0">
                <anchor moveWithCells="1">
                  <from>
                    <xdr:col>2</xdr:col>
                    <xdr:colOff>9525</xdr:colOff>
                    <xdr:row>13</xdr:row>
                    <xdr:rowOff>38100</xdr:rowOff>
                  </from>
                  <to>
                    <xdr:col>2</xdr:col>
                    <xdr:colOff>1247775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Scroll Bar 37">
              <controlPr defaultSize="0" autoPict="0">
                <anchor moveWithCells="1">
                  <from>
                    <xdr:col>2</xdr:col>
                    <xdr:colOff>9525</xdr:colOff>
                    <xdr:row>16</xdr:row>
                    <xdr:rowOff>38100</xdr:rowOff>
                  </from>
                  <to>
                    <xdr:col>2</xdr:col>
                    <xdr:colOff>1247775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Scroll Bar 38">
              <controlPr defaultSize="0" autoPict="0">
                <anchor moveWithCells="1">
                  <from>
                    <xdr:col>2</xdr:col>
                    <xdr:colOff>9525</xdr:colOff>
                    <xdr:row>24</xdr:row>
                    <xdr:rowOff>38100</xdr:rowOff>
                  </from>
                  <to>
                    <xdr:col>2</xdr:col>
                    <xdr:colOff>1247775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Scroll Bar 39">
              <controlPr defaultSize="0" autoPict="0">
                <anchor moveWithCells="1">
                  <from>
                    <xdr:col>2</xdr:col>
                    <xdr:colOff>9525</xdr:colOff>
                    <xdr:row>25</xdr:row>
                    <xdr:rowOff>38100</xdr:rowOff>
                  </from>
                  <to>
                    <xdr:col>2</xdr:col>
                    <xdr:colOff>1247775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Scroll Bar 40">
              <controlPr defaultSize="0" autoPict="0">
                <anchor moveWithCells="1">
                  <from>
                    <xdr:col>2</xdr:col>
                    <xdr:colOff>9525</xdr:colOff>
                    <xdr:row>27</xdr:row>
                    <xdr:rowOff>38100</xdr:rowOff>
                  </from>
                  <to>
                    <xdr:col>2</xdr:col>
                    <xdr:colOff>1247775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Scroll Bar 41">
              <controlPr defaultSiz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2</xdr:col>
                    <xdr:colOff>1247775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Scroll Bar 42">
              <controlPr defaultSize="0" autoPict="0">
                <anchor moveWithCells="1">
                  <from>
                    <xdr:col>4</xdr:col>
                    <xdr:colOff>9525</xdr:colOff>
                    <xdr:row>23</xdr:row>
                    <xdr:rowOff>38100</xdr:rowOff>
                  </from>
                  <to>
                    <xdr:col>4</xdr:col>
                    <xdr:colOff>1247775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Scroll Bar 43">
              <controlPr defaultSize="0" autoPict="0">
                <anchor moveWithCells="1">
                  <from>
                    <xdr:col>4</xdr:col>
                    <xdr:colOff>9525</xdr:colOff>
                    <xdr:row>25</xdr:row>
                    <xdr:rowOff>47625</xdr:rowOff>
                  </from>
                  <to>
                    <xdr:col>4</xdr:col>
                    <xdr:colOff>1247775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Scroll Bar 44">
              <controlPr defaultSize="0" autoPict="0">
                <anchor moveWithCells="1">
                  <from>
                    <xdr:col>4</xdr:col>
                    <xdr:colOff>9525</xdr:colOff>
                    <xdr:row>26</xdr:row>
                    <xdr:rowOff>47625</xdr:rowOff>
                  </from>
                  <to>
                    <xdr:col>4</xdr:col>
                    <xdr:colOff>1247775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Scroll Bar 45">
              <controlPr defaultSize="0" autoPict="0">
                <anchor moveWithCells="1">
                  <from>
                    <xdr:col>4</xdr:col>
                    <xdr:colOff>9525</xdr:colOff>
                    <xdr:row>27</xdr:row>
                    <xdr:rowOff>47625</xdr:rowOff>
                  </from>
                  <to>
                    <xdr:col>4</xdr:col>
                    <xdr:colOff>1247775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Scroll Bar 46">
              <controlPr defaultSize="0" autoPict="0">
                <anchor moveWithCells="1">
                  <from>
                    <xdr:col>4</xdr:col>
                    <xdr:colOff>9525</xdr:colOff>
                    <xdr:row>28</xdr:row>
                    <xdr:rowOff>47625</xdr:rowOff>
                  </from>
                  <to>
                    <xdr:col>4</xdr:col>
                    <xdr:colOff>1247775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Scroll Bar 47">
              <controlPr defaultSize="0" autoPict="0">
                <anchor moveWithCells="1">
                  <from>
                    <xdr:col>4</xdr:col>
                    <xdr:colOff>9525</xdr:colOff>
                    <xdr:row>24</xdr:row>
                    <xdr:rowOff>38100</xdr:rowOff>
                  </from>
                  <to>
                    <xdr:col>4</xdr:col>
                    <xdr:colOff>1247775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Scroll Bar 48">
              <controlPr defaultSize="0" autoPict="0">
                <anchor moveWithCells="1">
                  <from>
                    <xdr:col>4</xdr:col>
                    <xdr:colOff>9525</xdr:colOff>
                    <xdr:row>25</xdr:row>
                    <xdr:rowOff>38100</xdr:rowOff>
                  </from>
                  <to>
                    <xdr:col>4</xdr:col>
                    <xdr:colOff>1247775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Scroll Bar 49">
              <controlPr defaultSize="0" autoPict="0">
                <anchor moveWithCells="1">
                  <from>
                    <xdr:col>4</xdr:col>
                    <xdr:colOff>9525</xdr:colOff>
                    <xdr:row>26</xdr:row>
                    <xdr:rowOff>38100</xdr:rowOff>
                  </from>
                  <to>
                    <xdr:col>4</xdr:col>
                    <xdr:colOff>1247775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Scroll Bar 50">
              <controlPr defaultSize="0" autoPict="0">
                <anchor moveWithCells="1">
                  <from>
                    <xdr:col>4</xdr:col>
                    <xdr:colOff>9525</xdr:colOff>
                    <xdr:row>27</xdr:row>
                    <xdr:rowOff>38100</xdr:rowOff>
                  </from>
                  <to>
                    <xdr:col>4</xdr:col>
                    <xdr:colOff>1247775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Scroll Bar 51">
              <controlPr defaultSize="0" autoPict="0">
                <anchor moveWithCells="1">
                  <from>
                    <xdr:col>4</xdr:col>
                    <xdr:colOff>9525</xdr:colOff>
                    <xdr:row>28</xdr:row>
                    <xdr:rowOff>38100</xdr:rowOff>
                  </from>
                  <to>
                    <xdr:col>4</xdr:col>
                    <xdr:colOff>1247775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Scroll Bar 52">
              <controlPr defaultSize="0" autoPict="0">
                <anchor moveWithCells="1">
                  <from>
                    <xdr:col>2</xdr:col>
                    <xdr:colOff>9525</xdr:colOff>
                    <xdr:row>23</xdr:row>
                    <xdr:rowOff>38100</xdr:rowOff>
                  </from>
                  <to>
                    <xdr:col>2</xdr:col>
                    <xdr:colOff>1247775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Scroll Bar 53">
              <controlPr defaultSize="0" autoPict="0">
                <anchor moveWithCells="1">
                  <from>
                    <xdr:col>2</xdr:col>
                    <xdr:colOff>9525</xdr:colOff>
                    <xdr:row>26</xdr:row>
                    <xdr:rowOff>38100</xdr:rowOff>
                  </from>
                  <to>
                    <xdr:col>2</xdr:col>
                    <xdr:colOff>1247775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Scroll Bar 54">
              <controlPr defaultSize="0" autoPict="0">
                <anchor moveWithCells="1">
                  <from>
                    <xdr:col>2</xdr:col>
                    <xdr:colOff>9525</xdr:colOff>
                    <xdr:row>30</xdr:row>
                    <xdr:rowOff>38100</xdr:rowOff>
                  </from>
                  <to>
                    <xdr:col>2</xdr:col>
                    <xdr:colOff>1247775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Scroll Bar 55">
              <controlPr defaultSize="0" autoPict="0">
                <anchor moveWithCells="1">
                  <from>
                    <xdr:col>2</xdr:col>
                    <xdr:colOff>9525</xdr:colOff>
                    <xdr:row>31</xdr:row>
                    <xdr:rowOff>38100</xdr:rowOff>
                  </from>
                  <to>
                    <xdr:col>2</xdr:col>
                    <xdr:colOff>1247775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Scroll Bar 56">
              <controlPr defaultSize="0" autoPict="0">
                <anchor moveWithCells="1">
                  <from>
                    <xdr:col>2</xdr:col>
                    <xdr:colOff>9525</xdr:colOff>
                    <xdr:row>33</xdr:row>
                    <xdr:rowOff>38100</xdr:rowOff>
                  </from>
                  <to>
                    <xdr:col>2</xdr:col>
                    <xdr:colOff>1247775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Scroll Bar 57">
              <controlPr defaultSize="0" autoPict="0">
                <anchor moveWithCells="1">
                  <from>
                    <xdr:col>2</xdr:col>
                    <xdr:colOff>9525</xdr:colOff>
                    <xdr:row>34</xdr:row>
                    <xdr:rowOff>38100</xdr:rowOff>
                  </from>
                  <to>
                    <xdr:col>2</xdr:col>
                    <xdr:colOff>1247775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Scroll Bar 58">
              <controlPr defaultSize="0" autoPict="0">
                <anchor moveWithCells="1">
                  <from>
                    <xdr:col>4</xdr:col>
                    <xdr:colOff>9525</xdr:colOff>
                    <xdr:row>29</xdr:row>
                    <xdr:rowOff>38100</xdr:rowOff>
                  </from>
                  <to>
                    <xdr:col>4</xdr:col>
                    <xdr:colOff>1247775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Scroll Bar 59">
              <controlPr defaultSize="0" autoPict="0">
                <anchor moveWithCells="1">
                  <from>
                    <xdr:col>4</xdr:col>
                    <xdr:colOff>9525</xdr:colOff>
                    <xdr:row>31</xdr:row>
                    <xdr:rowOff>47625</xdr:rowOff>
                  </from>
                  <to>
                    <xdr:col>4</xdr:col>
                    <xdr:colOff>1247775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Scroll Bar 60">
              <controlPr defaultSize="0" autoPict="0">
                <anchor moveWithCells="1">
                  <from>
                    <xdr:col>4</xdr:col>
                    <xdr:colOff>9525</xdr:colOff>
                    <xdr:row>32</xdr:row>
                    <xdr:rowOff>47625</xdr:rowOff>
                  </from>
                  <to>
                    <xdr:col>4</xdr:col>
                    <xdr:colOff>1247775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Scroll Bar 61">
              <controlPr defaultSize="0" autoPict="0">
                <anchor moveWithCells="1">
                  <from>
                    <xdr:col>4</xdr:col>
                    <xdr:colOff>9525</xdr:colOff>
                    <xdr:row>33</xdr:row>
                    <xdr:rowOff>47625</xdr:rowOff>
                  </from>
                  <to>
                    <xdr:col>4</xdr:col>
                    <xdr:colOff>1247775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Scroll Bar 62">
              <controlPr defaultSize="0" autoPict="0">
                <anchor moveWithCells="1">
                  <from>
                    <xdr:col>4</xdr:col>
                    <xdr:colOff>9525</xdr:colOff>
                    <xdr:row>34</xdr:row>
                    <xdr:rowOff>47625</xdr:rowOff>
                  </from>
                  <to>
                    <xdr:col>4</xdr:col>
                    <xdr:colOff>1247775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Scroll Bar 63">
              <controlPr defaultSize="0" autoPict="0">
                <anchor moveWithCells="1">
                  <from>
                    <xdr:col>4</xdr:col>
                    <xdr:colOff>9525</xdr:colOff>
                    <xdr:row>30</xdr:row>
                    <xdr:rowOff>38100</xdr:rowOff>
                  </from>
                  <to>
                    <xdr:col>4</xdr:col>
                    <xdr:colOff>1247775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9" name="Scroll Bar 64">
              <controlPr defaultSize="0" autoPict="0">
                <anchor moveWithCells="1">
                  <from>
                    <xdr:col>4</xdr:col>
                    <xdr:colOff>9525</xdr:colOff>
                    <xdr:row>31</xdr:row>
                    <xdr:rowOff>38100</xdr:rowOff>
                  </from>
                  <to>
                    <xdr:col>4</xdr:col>
                    <xdr:colOff>1247775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0" name="Scroll Bar 65">
              <controlPr defaultSize="0" autoPict="0">
                <anchor moveWithCells="1">
                  <from>
                    <xdr:col>4</xdr:col>
                    <xdr:colOff>9525</xdr:colOff>
                    <xdr:row>32</xdr:row>
                    <xdr:rowOff>38100</xdr:rowOff>
                  </from>
                  <to>
                    <xdr:col>4</xdr:col>
                    <xdr:colOff>1247775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1" name="Scroll Bar 66">
              <controlPr defaultSize="0" autoPict="0">
                <anchor moveWithCells="1">
                  <from>
                    <xdr:col>4</xdr:col>
                    <xdr:colOff>9525</xdr:colOff>
                    <xdr:row>33</xdr:row>
                    <xdr:rowOff>38100</xdr:rowOff>
                  </from>
                  <to>
                    <xdr:col>4</xdr:col>
                    <xdr:colOff>1247775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2" name="Scroll Bar 67">
              <controlPr defaultSize="0" autoPict="0">
                <anchor moveWithCells="1">
                  <from>
                    <xdr:col>4</xdr:col>
                    <xdr:colOff>9525</xdr:colOff>
                    <xdr:row>34</xdr:row>
                    <xdr:rowOff>38100</xdr:rowOff>
                  </from>
                  <to>
                    <xdr:col>4</xdr:col>
                    <xdr:colOff>1247775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3" name="Scroll Bar 68">
              <controlPr defaultSize="0" autoPict="0">
                <anchor moveWithCells="1">
                  <from>
                    <xdr:col>2</xdr:col>
                    <xdr:colOff>9525</xdr:colOff>
                    <xdr:row>29</xdr:row>
                    <xdr:rowOff>38100</xdr:rowOff>
                  </from>
                  <to>
                    <xdr:col>2</xdr:col>
                    <xdr:colOff>1247775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4" name="Scroll Bar 69">
              <controlPr defaultSize="0" autoPict="0">
                <anchor moveWithCells="1">
                  <from>
                    <xdr:col>2</xdr:col>
                    <xdr:colOff>9525</xdr:colOff>
                    <xdr:row>32</xdr:row>
                    <xdr:rowOff>38100</xdr:rowOff>
                  </from>
                  <to>
                    <xdr:col>2</xdr:col>
                    <xdr:colOff>1247775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5" name="Scroll Bar 70">
              <controlPr defaultSize="0" autoPict="0">
                <anchor moveWithCells="1">
                  <from>
                    <xdr:col>2</xdr:col>
                    <xdr:colOff>9525</xdr:colOff>
                    <xdr:row>37</xdr:row>
                    <xdr:rowOff>38100</xdr:rowOff>
                  </from>
                  <to>
                    <xdr:col>2</xdr:col>
                    <xdr:colOff>1247775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6" name="Scroll Bar 71">
              <controlPr defaultSize="0" autoPict="0">
                <anchor moveWithCells="1">
                  <from>
                    <xdr:col>4</xdr:col>
                    <xdr:colOff>9525</xdr:colOff>
                    <xdr:row>37</xdr:row>
                    <xdr:rowOff>47625</xdr:rowOff>
                  </from>
                  <to>
                    <xdr:col>4</xdr:col>
                    <xdr:colOff>1247775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7" name="Scroll Bar 72">
              <controlPr defaultSize="0" autoPict="0">
                <anchor moveWithCells="1">
                  <from>
                    <xdr:col>4</xdr:col>
                    <xdr:colOff>9525</xdr:colOff>
                    <xdr:row>37</xdr:row>
                    <xdr:rowOff>38100</xdr:rowOff>
                  </from>
                  <to>
                    <xdr:col>4</xdr:col>
                    <xdr:colOff>1247775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8" name="Scroll Bar 73">
              <controlPr defaultSize="0" autoPict="0">
                <anchor moveWithCells="1">
                  <from>
                    <xdr:col>4</xdr:col>
                    <xdr:colOff>9525</xdr:colOff>
                    <xdr:row>53</xdr:row>
                    <xdr:rowOff>38100</xdr:rowOff>
                  </from>
                  <to>
                    <xdr:col>4</xdr:col>
                    <xdr:colOff>1247775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Scroll Bar 74">
              <controlPr defaultSize="0" autoPict="0">
                <anchor moveWithCells="1">
                  <from>
                    <xdr:col>2</xdr:col>
                    <xdr:colOff>9525</xdr:colOff>
                    <xdr:row>53</xdr:row>
                    <xdr:rowOff>38100</xdr:rowOff>
                  </from>
                  <to>
                    <xdr:col>2</xdr:col>
                    <xdr:colOff>1247775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Scroll Bar 75">
              <controlPr defaultSize="0" autoPict="0">
                <anchor moveWithCells="1">
                  <from>
                    <xdr:col>4</xdr:col>
                    <xdr:colOff>9525</xdr:colOff>
                    <xdr:row>55</xdr:row>
                    <xdr:rowOff>38100</xdr:rowOff>
                  </from>
                  <to>
                    <xdr:col>4</xdr:col>
                    <xdr:colOff>1247775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Scroll Bar 76">
              <controlPr defaultSize="0" autoPict="0">
                <anchor moveWithCells="1">
                  <from>
                    <xdr:col>2</xdr:col>
                    <xdr:colOff>9525</xdr:colOff>
                    <xdr:row>55</xdr:row>
                    <xdr:rowOff>38100</xdr:rowOff>
                  </from>
                  <to>
                    <xdr:col>2</xdr:col>
                    <xdr:colOff>1247775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Scroll Bar 77">
              <controlPr defaultSize="0" autoPict="0">
                <anchor moveWithCells="1">
                  <from>
                    <xdr:col>4</xdr:col>
                    <xdr:colOff>9525</xdr:colOff>
                    <xdr:row>56</xdr:row>
                    <xdr:rowOff>38100</xdr:rowOff>
                  </from>
                  <to>
                    <xdr:col>4</xdr:col>
                    <xdr:colOff>1247775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Scroll Bar 78">
              <controlPr defaultSize="0" autoPict="0">
                <anchor moveWithCells="1">
                  <from>
                    <xdr:col>2</xdr:col>
                    <xdr:colOff>9525</xdr:colOff>
                    <xdr:row>56</xdr:row>
                    <xdr:rowOff>38100</xdr:rowOff>
                  </from>
                  <to>
                    <xdr:col>2</xdr:col>
                    <xdr:colOff>1247775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Scroll Bar 79">
              <controlPr defaultSize="0" autoPict="0">
                <anchor moveWithCells="1">
                  <from>
                    <xdr:col>4</xdr:col>
                    <xdr:colOff>9525</xdr:colOff>
                    <xdr:row>57</xdr:row>
                    <xdr:rowOff>38100</xdr:rowOff>
                  </from>
                  <to>
                    <xdr:col>4</xdr:col>
                    <xdr:colOff>1247775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Scroll Bar 80">
              <controlPr defaultSize="0" autoPict="0">
                <anchor moveWithCells="1">
                  <from>
                    <xdr:col>2</xdr:col>
                    <xdr:colOff>9525</xdr:colOff>
                    <xdr:row>57</xdr:row>
                    <xdr:rowOff>38100</xdr:rowOff>
                  </from>
                  <to>
                    <xdr:col>2</xdr:col>
                    <xdr:colOff>1247775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Scroll Bar 81">
              <controlPr defaultSize="0" autoPict="0">
                <anchor moveWithCells="1">
                  <from>
                    <xdr:col>4</xdr:col>
                    <xdr:colOff>9525</xdr:colOff>
                    <xdr:row>58</xdr:row>
                    <xdr:rowOff>38100</xdr:rowOff>
                  </from>
                  <to>
                    <xdr:col>4</xdr:col>
                    <xdr:colOff>1247775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Scroll Bar 82">
              <controlPr defaultSize="0" autoPict="0">
                <anchor moveWithCells="1">
                  <from>
                    <xdr:col>2</xdr:col>
                    <xdr:colOff>9525</xdr:colOff>
                    <xdr:row>58</xdr:row>
                    <xdr:rowOff>38100</xdr:rowOff>
                  </from>
                  <to>
                    <xdr:col>2</xdr:col>
                    <xdr:colOff>1247775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Scroll Bar 83">
              <controlPr defaultSize="0" autoPict="0">
                <anchor moveWithCells="1">
                  <from>
                    <xdr:col>4</xdr:col>
                    <xdr:colOff>9525</xdr:colOff>
                    <xdr:row>59</xdr:row>
                    <xdr:rowOff>38100</xdr:rowOff>
                  </from>
                  <to>
                    <xdr:col>4</xdr:col>
                    <xdr:colOff>1247775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Scroll Bar 84">
              <controlPr defaultSize="0" autoPict="0">
                <anchor moveWithCells="1">
                  <from>
                    <xdr:col>2</xdr:col>
                    <xdr:colOff>9525</xdr:colOff>
                    <xdr:row>59</xdr:row>
                    <xdr:rowOff>38100</xdr:rowOff>
                  </from>
                  <to>
                    <xdr:col>2</xdr:col>
                    <xdr:colOff>1247775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0" name="Scroll Bar 85">
              <controlPr defaultSize="0" autoPict="0">
                <anchor moveWithCells="1">
                  <from>
                    <xdr:col>4</xdr:col>
                    <xdr:colOff>9525</xdr:colOff>
                    <xdr:row>60</xdr:row>
                    <xdr:rowOff>38100</xdr:rowOff>
                  </from>
                  <to>
                    <xdr:col>4</xdr:col>
                    <xdr:colOff>1247775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1" name="Scroll Bar 86">
              <controlPr defaultSize="0" autoPict="0">
                <anchor moveWithCells="1">
                  <from>
                    <xdr:col>2</xdr:col>
                    <xdr:colOff>9525</xdr:colOff>
                    <xdr:row>60</xdr:row>
                    <xdr:rowOff>38100</xdr:rowOff>
                  </from>
                  <to>
                    <xdr:col>2</xdr:col>
                    <xdr:colOff>1247775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Scroll Bar 87">
              <controlPr defaultSize="0" autoPict="0">
                <anchor moveWithCells="1">
                  <from>
                    <xdr:col>4</xdr:col>
                    <xdr:colOff>9525</xdr:colOff>
                    <xdr:row>62</xdr:row>
                    <xdr:rowOff>38100</xdr:rowOff>
                  </from>
                  <to>
                    <xdr:col>4</xdr:col>
                    <xdr:colOff>1247775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Scroll Bar 88">
              <controlPr defaultSize="0" autoPict="0">
                <anchor moveWithCells="1">
                  <from>
                    <xdr:col>2</xdr:col>
                    <xdr:colOff>9525</xdr:colOff>
                    <xdr:row>62</xdr:row>
                    <xdr:rowOff>38100</xdr:rowOff>
                  </from>
                  <to>
                    <xdr:col>2</xdr:col>
                    <xdr:colOff>1247775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Scroll Bar 89">
              <controlPr defaultSize="0" autoPict="0">
                <anchor moveWithCells="1">
                  <from>
                    <xdr:col>4</xdr:col>
                    <xdr:colOff>9525</xdr:colOff>
                    <xdr:row>66</xdr:row>
                    <xdr:rowOff>38100</xdr:rowOff>
                  </from>
                  <to>
                    <xdr:col>4</xdr:col>
                    <xdr:colOff>1247775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Scroll Bar 90">
              <controlPr defaultSize="0" autoPict="0">
                <anchor moveWithCells="1">
                  <from>
                    <xdr:col>2</xdr:col>
                    <xdr:colOff>9525</xdr:colOff>
                    <xdr:row>66</xdr:row>
                    <xdr:rowOff>38100</xdr:rowOff>
                  </from>
                  <to>
                    <xdr:col>2</xdr:col>
                    <xdr:colOff>1247775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6" name="Scroll Bar 91">
              <controlPr defaultSize="0" autoPict="0">
                <anchor moveWithCells="1">
                  <from>
                    <xdr:col>4</xdr:col>
                    <xdr:colOff>9525</xdr:colOff>
                    <xdr:row>67</xdr:row>
                    <xdr:rowOff>38100</xdr:rowOff>
                  </from>
                  <to>
                    <xdr:col>4</xdr:col>
                    <xdr:colOff>1247775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7" name="Scroll Bar 92">
              <controlPr defaultSize="0" autoPict="0">
                <anchor moveWithCells="1">
                  <from>
                    <xdr:col>2</xdr:col>
                    <xdr:colOff>9525</xdr:colOff>
                    <xdr:row>67</xdr:row>
                    <xdr:rowOff>38100</xdr:rowOff>
                  </from>
                  <to>
                    <xdr:col>2</xdr:col>
                    <xdr:colOff>1247775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8" name="Scroll Bar 93">
              <controlPr defaultSize="0" autoPict="0">
                <anchor moveWithCells="1">
                  <from>
                    <xdr:col>4</xdr:col>
                    <xdr:colOff>9525</xdr:colOff>
                    <xdr:row>68</xdr:row>
                    <xdr:rowOff>38100</xdr:rowOff>
                  </from>
                  <to>
                    <xdr:col>4</xdr:col>
                    <xdr:colOff>1247775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9" name="Scroll Bar 94">
              <controlPr defaultSize="0" autoPict="0">
                <anchor moveWithCells="1">
                  <from>
                    <xdr:col>2</xdr:col>
                    <xdr:colOff>9525</xdr:colOff>
                    <xdr:row>68</xdr:row>
                    <xdr:rowOff>38100</xdr:rowOff>
                  </from>
                  <to>
                    <xdr:col>2</xdr:col>
                    <xdr:colOff>1247775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Scroll Bar 95">
              <controlPr defaultSize="0" autoPict="0">
                <anchor moveWithCells="1">
                  <from>
                    <xdr:col>4</xdr:col>
                    <xdr:colOff>9525</xdr:colOff>
                    <xdr:row>69</xdr:row>
                    <xdr:rowOff>38100</xdr:rowOff>
                  </from>
                  <to>
                    <xdr:col>4</xdr:col>
                    <xdr:colOff>1247775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Scroll Bar 96">
              <controlPr defaultSize="0" autoPict="0">
                <anchor moveWithCells="1">
                  <from>
                    <xdr:col>2</xdr:col>
                    <xdr:colOff>9525</xdr:colOff>
                    <xdr:row>69</xdr:row>
                    <xdr:rowOff>38100</xdr:rowOff>
                  </from>
                  <to>
                    <xdr:col>2</xdr:col>
                    <xdr:colOff>1247775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Scroll Bar 97">
              <controlPr defaultSize="0" autoPict="0">
                <anchor moveWithCells="1">
                  <from>
                    <xdr:col>4</xdr:col>
                    <xdr:colOff>9525</xdr:colOff>
                    <xdr:row>70</xdr:row>
                    <xdr:rowOff>38100</xdr:rowOff>
                  </from>
                  <to>
                    <xdr:col>4</xdr:col>
                    <xdr:colOff>1247775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3" name="Scroll Bar 98">
              <controlPr defaultSize="0" autoPict="0">
                <anchor moveWithCells="1">
                  <from>
                    <xdr:col>2</xdr:col>
                    <xdr:colOff>9525</xdr:colOff>
                    <xdr:row>70</xdr:row>
                    <xdr:rowOff>38100</xdr:rowOff>
                  </from>
                  <to>
                    <xdr:col>2</xdr:col>
                    <xdr:colOff>1247775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4" name="Scroll Bar 99">
              <controlPr defaultSize="0" autoPict="0">
                <anchor moveWithCells="1">
                  <from>
                    <xdr:col>4</xdr:col>
                    <xdr:colOff>9525</xdr:colOff>
                    <xdr:row>71</xdr:row>
                    <xdr:rowOff>38100</xdr:rowOff>
                  </from>
                  <to>
                    <xdr:col>4</xdr:col>
                    <xdr:colOff>1247775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5" name="Scroll Bar 100">
              <controlPr defaultSize="0" autoPict="0">
                <anchor moveWithCells="1">
                  <from>
                    <xdr:col>2</xdr:col>
                    <xdr:colOff>9525</xdr:colOff>
                    <xdr:row>71</xdr:row>
                    <xdr:rowOff>38100</xdr:rowOff>
                  </from>
                  <to>
                    <xdr:col>2</xdr:col>
                    <xdr:colOff>1247775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6" name="Scroll Bar 101">
              <controlPr defaultSize="0" autoPict="0">
                <anchor moveWithCells="1">
                  <from>
                    <xdr:col>4</xdr:col>
                    <xdr:colOff>9525</xdr:colOff>
                    <xdr:row>72</xdr:row>
                    <xdr:rowOff>38100</xdr:rowOff>
                  </from>
                  <to>
                    <xdr:col>4</xdr:col>
                    <xdr:colOff>1247775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7" name="Scroll Bar 102">
              <controlPr defaultSize="0" autoPict="0">
                <anchor moveWithCells="1">
                  <from>
                    <xdr:col>2</xdr:col>
                    <xdr:colOff>9525</xdr:colOff>
                    <xdr:row>72</xdr:row>
                    <xdr:rowOff>38100</xdr:rowOff>
                  </from>
                  <to>
                    <xdr:col>2</xdr:col>
                    <xdr:colOff>1247775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8" name="Scroll Bar 103">
              <controlPr defaultSize="0" autoPict="0">
                <anchor moveWithCells="1">
                  <from>
                    <xdr:col>4</xdr:col>
                    <xdr:colOff>9525</xdr:colOff>
                    <xdr:row>73</xdr:row>
                    <xdr:rowOff>38100</xdr:rowOff>
                  </from>
                  <to>
                    <xdr:col>4</xdr:col>
                    <xdr:colOff>1247775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9" name="Scroll Bar 104">
              <controlPr defaultSize="0" autoPict="0">
                <anchor moveWithCells="1">
                  <from>
                    <xdr:col>2</xdr:col>
                    <xdr:colOff>9525</xdr:colOff>
                    <xdr:row>73</xdr:row>
                    <xdr:rowOff>38100</xdr:rowOff>
                  </from>
                  <to>
                    <xdr:col>2</xdr:col>
                    <xdr:colOff>1247775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0" name="Scroll Bar 105">
              <controlPr defaultSize="0" autoPict="0">
                <anchor moveWithCells="1">
                  <from>
                    <xdr:col>4</xdr:col>
                    <xdr:colOff>9525</xdr:colOff>
                    <xdr:row>74</xdr:row>
                    <xdr:rowOff>38100</xdr:rowOff>
                  </from>
                  <to>
                    <xdr:col>4</xdr:col>
                    <xdr:colOff>1247775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1" name="Scroll Bar 106">
              <controlPr defaultSize="0" autoPict="0">
                <anchor moveWithCells="1">
                  <from>
                    <xdr:col>2</xdr:col>
                    <xdr:colOff>9525</xdr:colOff>
                    <xdr:row>74</xdr:row>
                    <xdr:rowOff>38100</xdr:rowOff>
                  </from>
                  <to>
                    <xdr:col>2</xdr:col>
                    <xdr:colOff>1247775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2" name="Scroll Bar 107">
              <controlPr defaultSize="0" autoPict="0">
                <anchor moveWithCells="1">
                  <from>
                    <xdr:col>4</xdr:col>
                    <xdr:colOff>9525</xdr:colOff>
                    <xdr:row>75</xdr:row>
                    <xdr:rowOff>38100</xdr:rowOff>
                  </from>
                  <to>
                    <xdr:col>4</xdr:col>
                    <xdr:colOff>1247775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3" name="Scroll Bar 108">
              <controlPr defaultSize="0" autoPict="0">
                <anchor moveWithCells="1">
                  <from>
                    <xdr:col>2</xdr:col>
                    <xdr:colOff>9525</xdr:colOff>
                    <xdr:row>75</xdr:row>
                    <xdr:rowOff>38100</xdr:rowOff>
                  </from>
                  <to>
                    <xdr:col>2</xdr:col>
                    <xdr:colOff>1247775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4" name="Scroll Bar 109">
              <controlPr defaultSize="0" autoPict="0">
                <anchor moveWithCells="1">
                  <from>
                    <xdr:col>4</xdr:col>
                    <xdr:colOff>9525</xdr:colOff>
                    <xdr:row>76</xdr:row>
                    <xdr:rowOff>38100</xdr:rowOff>
                  </from>
                  <to>
                    <xdr:col>4</xdr:col>
                    <xdr:colOff>1247775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5" name="Scroll Bar 110">
              <controlPr defaultSize="0" autoPict="0">
                <anchor moveWithCells="1">
                  <from>
                    <xdr:col>2</xdr:col>
                    <xdr:colOff>9525</xdr:colOff>
                    <xdr:row>76</xdr:row>
                    <xdr:rowOff>38100</xdr:rowOff>
                  </from>
                  <to>
                    <xdr:col>2</xdr:col>
                    <xdr:colOff>1247775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6" name="Scroll Bar 111">
              <controlPr defaultSize="0" autoPict="0">
                <anchor moveWithCells="1">
                  <from>
                    <xdr:col>4</xdr:col>
                    <xdr:colOff>9525</xdr:colOff>
                    <xdr:row>77</xdr:row>
                    <xdr:rowOff>38100</xdr:rowOff>
                  </from>
                  <to>
                    <xdr:col>4</xdr:col>
                    <xdr:colOff>1247775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7" name="Scroll Bar 112">
              <controlPr defaultSize="0" autoPict="0">
                <anchor moveWithCells="1">
                  <from>
                    <xdr:col>2</xdr:col>
                    <xdr:colOff>9525</xdr:colOff>
                    <xdr:row>77</xdr:row>
                    <xdr:rowOff>38100</xdr:rowOff>
                  </from>
                  <to>
                    <xdr:col>2</xdr:col>
                    <xdr:colOff>1247775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8" name="Scroll Bar 113">
              <controlPr defaultSize="0" autoPict="0">
                <anchor moveWithCells="1">
                  <from>
                    <xdr:col>4</xdr:col>
                    <xdr:colOff>9525</xdr:colOff>
                    <xdr:row>78</xdr:row>
                    <xdr:rowOff>38100</xdr:rowOff>
                  </from>
                  <to>
                    <xdr:col>4</xdr:col>
                    <xdr:colOff>1247775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9" name="Scroll Bar 114">
              <controlPr defaultSize="0" autoPict="0">
                <anchor moveWithCells="1">
                  <from>
                    <xdr:col>2</xdr:col>
                    <xdr:colOff>9525</xdr:colOff>
                    <xdr:row>78</xdr:row>
                    <xdr:rowOff>38100</xdr:rowOff>
                  </from>
                  <to>
                    <xdr:col>2</xdr:col>
                    <xdr:colOff>1247775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0" name="Scroll Bar 115">
              <controlPr defaultSize="0" autoPict="0">
                <anchor moveWithCells="1">
                  <from>
                    <xdr:col>4</xdr:col>
                    <xdr:colOff>9525</xdr:colOff>
                    <xdr:row>55</xdr:row>
                    <xdr:rowOff>38100</xdr:rowOff>
                  </from>
                  <to>
                    <xdr:col>4</xdr:col>
                    <xdr:colOff>1247775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1" name="Scroll Bar 116">
              <controlPr defaultSize="0" autoPict="0">
                <anchor moveWithCells="1">
                  <from>
                    <xdr:col>4</xdr:col>
                    <xdr:colOff>9525</xdr:colOff>
                    <xdr:row>56</xdr:row>
                    <xdr:rowOff>38100</xdr:rowOff>
                  </from>
                  <to>
                    <xdr:col>4</xdr:col>
                    <xdr:colOff>1247775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2" name="Scroll Bar 117">
              <controlPr defaultSize="0" autoPict="0">
                <anchor moveWithCells="1">
                  <from>
                    <xdr:col>2</xdr:col>
                    <xdr:colOff>9525</xdr:colOff>
                    <xdr:row>35</xdr:row>
                    <xdr:rowOff>38100</xdr:rowOff>
                  </from>
                  <to>
                    <xdr:col>2</xdr:col>
                    <xdr:colOff>1247775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3" name="Scroll Bar 118">
              <controlPr defaultSize="0" autoPict="0">
                <anchor moveWithCells="1">
                  <from>
                    <xdr:col>2</xdr:col>
                    <xdr:colOff>9525</xdr:colOff>
                    <xdr:row>36</xdr:row>
                    <xdr:rowOff>38100</xdr:rowOff>
                  </from>
                  <to>
                    <xdr:col>2</xdr:col>
                    <xdr:colOff>1247775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4" name="Scroll Bar 119">
              <controlPr defaultSize="0" autoPict="0">
                <anchor moveWithCells="1">
                  <from>
                    <xdr:col>4</xdr:col>
                    <xdr:colOff>9525</xdr:colOff>
                    <xdr:row>35</xdr:row>
                    <xdr:rowOff>38100</xdr:rowOff>
                  </from>
                  <to>
                    <xdr:col>4</xdr:col>
                    <xdr:colOff>1247775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5" name="Scroll Bar 120">
              <controlPr defaultSize="0" autoPict="0">
                <anchor moveWithCells="1">
                  <from>
                    <xdr:col>4</xdr:col>
                    <xdr:colOff>9525</xdr:colOff>
                    <xdr:row>36</xdr:row>
                    <xdr:rowOff>38100</xdr:rowOff>
                  </from>
                  <to>
                    <xdr:col>4</xdr:col>
                    <xdr:colOff>1247775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6" name="Scroll Bar 121">
              <controlPr defaultSize="0" autoPict="0">
                <anchor moveWithCells="1">
                  <from>
                    <xdr:col>2</xdr:col>
                    <xdr:colOff>9525</xdr:colOff>
                    <xdr:row>61</xdr:row>
                    <xdr:rowOff>38100</xdr:rowOff>
                  </from>
                  <to>
                    <xdr:col>2</xdr:col>
                    <xdr:colOff>1247775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7" name="Scroll Bar 122">
              <controlPr defaultSize="0" autoPict="0">
                <anchor moveWithCells="1">
                  <from>
                    <xdr:col>4</xdr:col>
                    <xdr:colOff>9525</xdr:colOff>
                    <xdr:row>61</xdr:row>
                    <xdr:rowOff>38100</xdr:rowOff>
                  </from>
                  <to>
                    <xdr:col>4</xdr:col>
                    <xdr:colOff>1247775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8" name="Scroll Bar 123">
              <controlPr defaultSize="0" autoPict="0">
                <anchor moveWithCells="1">
                  <from>
                    <xdr:col>2</xdr:col>
                    <xdr:colOff>9525</xdr:colOff>
                    <xdr:row>54</xdr:row>
                    <xdr:rowOff>38100</xdr:rowOff>
                  </from>
                  <to>
                    <xdr:col>2</xdr:col>
                    <xdr:colOff>1247775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9" name="Scroll Bar 124">
              <controlPr defaultSize="0" autoPict="0">
                <anchor moveWithCells="1">
                  <from>
                    <xdr:col>4</xdr:col>
                    <xdr:colOff>9525</xdr:colOff>
                    <xdr:row>54</xdr:row>
                    <xdr:rowOff>38100</xdr:rowOff>
                  </from>
                  <to>
                    <xdr:col>4</xdr:col>
                    <xdr:colOff>1247775</xdr:colOff>
                    <xdr:row>54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5188-E681-4825-AEA4-333FB71A940F}">
  <dimension ref="A2:K189"/>
  <sheetViews>
    <sheetView showGridLines="0" zoomScaleNormal="100" workbookViewId="0">
      <selection activeCell="L8" sqref="L8"/>
    </sheetView>
  </sheetViews>
  <sheetFormatPr defaultRowHeight="15" x14ac:dyDescent="0.25"/>
  <cols>
    <col min="1" max="1" width="5.7109375" customWidth="1"/>
    <col min="2" max="2" width="67.85546875" customWidth="1"/>
    <col min="3" max="3" width="19" customWidth="1"/>
    <col min="4" max="4" width="6.7109375" style="2" customWidth="1"/>
    <col min="5" max="5" width="19.5703125" customWidth="1"/>
    <col min="6" max="6" width="12.140625" customWidth="1"/>
    <col min="7" max="7" width="61" customWidth="1"/>
  </cols>
  <sheetData>
    <row r="2" spans="1:11" x14ac:dyDescent="0.25">
      <c r="A2" s="1"/>
      <c r="B2" s="1"/>
      <c r="C2" s="1"/>
      <c r="D2" s="69"/>
      <c r="E2" s="1"/>
      <c r="F2" s="1"/>
      <c r="G2" s="1"/>
      <c r="H2" s="1"/>
    </row>
    <row r="3" spans="1:11" ht="18.75" x14ac:dyDescent="0.3">
      <c r="A3" s="1"/>
      <c r="B3" s="1"/>
      <c r="C3" s="1"/>
      <c r="D3" s="1"/>
      <c r="E3" s="1"/>
      <c r="F3" s="21"/>
      <c r="G3" s="97"/>
      <c r="H3" s="1"/>
    </row>
    <row r="4" spans="1:11" ht="18.75" x14ac:dyDescent="0.3">
      <c r="A4" s="1"/>
      <c r="B4" s="1"/>
      <c r="C4" s="1"/>
      <c r="D4" s="76"/>
      <c r="E4" s="1"/>
      <c r="F4" s="21"/>
      <c r="G4" s="97" t="s">
        <v>1</v>
      </c>
      <c r="H4" s="1"/>
    </row>
    <row r="5" spans="1:11" ht="15.75" x14ac:dyDescent="0.25">
      <c r="A5" s="1"/>
      <c r="B5" s="94" t="s">
        <v>142</v>
      </c>
      <c r="C5" s="1"/>
      <c r="D5" s="1"/>
      <c r="E5" s="1"/>
      <c r="F5" s="21"/>
      <c r="G5" s="98" t="s">
        <v>40</v>
      </c>
      <c r="H5" s="1"/>
    </row>
    <row r="6" spans="1:11" ht="18.75" x14ac:dyDescent="0.3">
      <c r="A6" s="1"/>
      <c r="B6" s="99"/>
      <c r="C6" s="24"/>
      <c r="D6" s="40"/>
      <c r="E6" s="21"/>
      <c r="F6" s="21"/>
      <c r="G6" s="21"/>
      <c r="H6" s="1"/>
    </row>
    <row r="7" spans="1:11" ht="18.75" x14ac:dyDescent="0.3">
      <c r="B7" s="89" t="str">
        <f>'Rating Matrix'!B8</f>
        <v/>
      </c>
      <c r="C7" s="20"/>
      <c r="D7" s="26"/>
      <c r="E7" s="28"/>
      <c r="F7" s="13"/>
      <c r="G7" s="1"/>
    </row>
    <row r="8" spans="1:11" s="1" customFormat="1" x14ac:dyDescent="0.25">
      <c r="B8" s="6"/>
      <c r="D8" s="43"/>
      <c r="F8" s="13"/>
      <c r="G8" s="13"/>
    </row>
    <row r="9" spans="1:11" s="1" customFormat="1" x14ac:dyDescent="0.25">
      <c r="B9" s="6"/>
      <c r="C9" s="7"/>
      <c r="D9" s="45"/>
      <c r="E9" s="7"/>
      <c r="F9" s="7"/>
      <c r="G9" s="90"/>
      <c r="H9" s="22"/>
      <c r="I9" s="22"/>
      <c r="J9" s="22"/>
      <c r="K9" s="22"/>
    </row>
    <row r="10" spans="1:11" x14ac:dyDescent="0.25">
      <c r="A10" s="1"/>
      <c r="B10" s="79"/>
      <c r="C10" s="77"/>
      <c r="D10" s="78"/>
      <c r="E10" s="77"/>
      <c r="F10" s="79"/>
      <c r="G10" s="79"/>
      <c r="H10" s="22"/>
      <c r="I10" s="23"/>
      <c r="J10" s="23"/>
      <c r="K10" s="23"/>
    </row>
    <row r="11" spans="1:11" x14ac:dyDescent="0.25">
      <c r="B11" s="15"/>
      <c r="C11" s="16"/>
      <c r="D11" s="46"/>
      <c r="E11" s="16"/>
      <c r="F11" s="15"/>
      <c r="G11" s="15"/>
      <c r="H11" s="23"/>
      <c r="I11" s="23"/>
      <c r="J11" s="23"/>
      <c r="K11" s="23"/>
    </row>
    <row r="12" spans="1:11" s="13" customFormat="1" x14ac:dyDescent="0.25">
      <c r="B12" s="51"/>
      <c r="C12" s="48"/>
      <c r="D12" s="48"/>
      <c r="E12" s="48"/>
      <c r="F12" s="14"/>
      <c r="H12" s="50"/>
      <c r="I12" s="50"/>
      <c r="J12" s="50"/>
      <c r="K12" s="50"/>
    </row>
    <row r="13" spans="1:11" s="13" customFormat="1" x14ac:dyDescent="0.25">
      <c r="C13" s="74"/>
      <c r="D13" s="47"/>
      <c r="E13" s="38"/>
      <c r="F13" s="14"/>
      <c r="G13" s="49"/>
      <c r="H13" s="50"/>
      <c r="I13" s="50"/>
      <c r="J13" s="50"/>
      <c r="K13" s="50"/>
    </row>
    <row r="14" spans="1:11" s="13" customFormat="1" x14ac:dyDescent="0.25">
      <c r="C14" s="74"/>
      <c r="D14" s="47"/>
      <c r="E14" s="38"/>
      <c r="F14" s="14"/>
      <c r="G14" s="49"/>
      <c r="H14" s="50"/>
      <c r="I14" s="50"/>
      <c r="J14" s="50"/>
      <c r="K14" s="50"/>
    </row>
    <row r="15" spans="1:11" s="13" customFormat="1" x14ac:dyDescent="0.25">
      <c r="C15" s="74"/>
      <c r="D15" s="47"/>
      <c r="E15" s="38"/>
      <c r="F15" s="14"/>
      <c r="G15" s="49"/>
      <c r="H15" s="50"/>
      <c r="I15" s="50"/>
      <c r="J15" s="50"/>
      <c r="K15" s="50"/>
    </row>
    <row r="16" spans="1:11" s="13" customFormat="1" x14ac:dyDescent="0.25">
      <c r="C16" s="74"/>
      <c r="D16" s="47"/>
      <c r="E16" s="38"/>
      <c r="F16" s="14"/>
      <c r="G16" s="49"/>
      <c r="H16" s="50"/>
      <c r="I16" s="50"/>
      <c r="J16" s="50"/>
      <c r="K16" s="50"/>
    </row>
    <row r="17" spans="2:11" s="13" customFormat="1" x14ac:dyDescent="0.25">
      <c r="C17" s="74"/>
      <c r="D17" s="47"/>
      <c r="E17" s="38"/>
      <c r="F17" s="14"/>
      <c r="G17" s="49"/>
      <c r="H17" s="50"/>
      <c r="I17" s="50"/>
      <c r="J17" s="50"/>
      <c r="K17" s="50"/>
    </row>
    <row r="18" spans="2:11" s="13" customFormat="1" x14ac:dyDescent="0.25">
      <c r="C18" s="74"/>
      <c r="D18" s="47"/>
      <c r="E18" s="38"/>
      <c r="F18" s="14"/>
      <c r="G18" s="49"/>
      <c r="H18" s="50"/>
      <c r="I18" s="50"/>
      <c r="J18" s="50"/>
      <c r="K18" s="50"/>
    </row>
    <row r="19" spans="2:11" s="13" customFormat="1" x14ac:dyDescent="0.25">
      <c r="C19" s="74"/>
      <c r="D19" s="47"/>
      <c r="E19" s="38"/>
      <c r="F19" s="14"/>
      <c r="G19" s="49"/>
      <c r="H19" s="50"/>
      <c r="I19" s="50"/>
      <c r="J19" s="50"/>
      <c r="K19" s="50"/>
    </row>
    <row r="20" spans="2:11" s="13" customFormat="1" x14ac:dyDescent="0.25">
      <c r="C20" s="74"/>
      <c r="D20" s="48"/>
      <c r="E20" s="38"/>
      <c r="F20" s="14"/>
      <c r="G20" s="49"/>
      <c r="H20" s="50"/>
      <c r="I20" s="50"/>
      <c r="J20" s="50"/>
      <c r="K20" s="50"/>
    </row>
    <row r="21" spans="2:11" s="13" customFormat="1" x14ac:dyDescent="0.25">
      <c r="C21" s="74"/>
      <c r="D21" s="48"/>
      <c r="E21" s="38"/>
      <c r="F21" s="14"/>
      <c r="G21" s="49"/>
      <c r="H21" s="50"/>
      <c r="I21" s="50"/>
      <c r="J21" s="50"/>
      <c r="K21" s="50"/>
    </row>
    <row r="22" spans="2:11" s="13" customFormat="1" x14ac:dyDescent="0.25">
      <c r="B22" s="51"/>
      <c r="C22" s="74"/>
      <c r="D22" s="52"/>
      <c r="E22" s="38"/>
      <c r="F22" s="14"/>
      <c r="G22" s="49"/>
      <c r="H22" s="50"/>
      <c r="I22" s="50"/>
      <c r="J22" s="50"/>
      <c r="K22" s="50"/>
    </row>
    <row r="23" spans="2:11" s="13" customFormat="1" x14ac:dyDescent="0.25">
      <c r="C23" s="74"/>
      <c r="D23" s="47"/>
      <c r="E23" s="38"/>
      <c r="F23" s="14"/>
      <c r="G23" s="49"/>
    </row>
    <row r="24" spans="2:11" s="13" customFormat="1" x14ac:dyDescent="0.25">
      <c r="C24" s="74"/>
      <c r="D24" s="47"/>
      <c r="E24" s="38"/>
      <c r="F24" s="14"/>
      <c r="G24" s="49"/>
    </row>
    <row r="25" spans="2:11" s="13" customFormat="1" x14ac:dyDescent="0.25">
      <c r="C25" s="74"/>
      <c r="D25" s="47"/>
      <c r="E25" s="38"/>
      <c r="F25" s="14"/>
      <c r="G25" s="49"/>
    </row>
    <row r="26" spans="2:11" s="13" customFormat="1" x14ac:dyDescent="0.25">
      <c r="C26" s="74"/>
      <c r="D26" s="47"/>
      <c r="E26" s="38"/>
      <c r="F26" s="14"/>
      <c r="G26" s="49"/>
    </row>
    <row r="27" spans="2:11" s="13" customFormat="1" x14ac:dyDescent="0.25">
      <c r="C27" s="74"/>
      <c r="D27" s="47"/>
      <c r="E27" s="38"/>
      <c r="F27" s="14"/>
      <c r="G27" s="49"/>
    </row>
    <row r="28" spans="2:11" s="13" customFormat="1" x14ac:dyDescent="0.25">
      <c r="C28" s="74"/>
      <c r="D28" s="47"/>
      <c r="E28" s="38"/>
      <c r="F28" s="14"/>
      <c r="G28" s="49"/>
    </row>
    <row r="29" spans="2:11" s="13" customFormat="1" x14ac:dyDescent="0.25">
      <c r="C29" s="74"/>
      <c r="D29" s="47"/>
      <c r="E29" s="38"/>
      <c r="F29" s="14"/>
      <c r="G29" s="49"/>
    </row>
    <row r="30" spans="2:11" s="13" customFormat="1" x14ac:dyDescent="0.25">
      <c r="C30" s="74"/>
      <c r="D30" s="47"/>
      <c r="E30" s="38"/>
      <c r="F30" s="14"/>
      <c r="G30" s="49"/>
    </row>
    <row r="31" spans="2:11" s="13" customFormat="1" x14ac:dyDescent="0.25">
      <c r="C31" s="74"/>
      <c r="D31" s="47"/>
      <c r="E31" s="38"/>
      <c r="F31" s="14"/>
      <c r="G31" s="49"/>
    </row>
    <row r="32" spans="2:11" s="13" customFormat="1" x14ac:dyDescent="0.25">
      <c r="C32" s="74"/>
      <c r="D32" s="47"/>
      <c r="E32" s="38"/>
      <c r="F32" s="14"/>
      <c r="G32" s="49"/>
    </row>
    <row r="33" spans="1:10" s="13" customFormat="1" x14ac:dyDescent="0.25">
      <c r="C33" s="38"/>
      <c r="D33" s="47"/>
      <c r="E33" s="38"/>
      <c r="F33" s="14"/>
      <c r="G33" s="49"/>
    </row>
    <row r="34" spans="1:10" s="13" customFormat="1" ht="15.75" x14ac:dyDescent="0.25">
      <c r="B34" s="88" t="str">
        <f>_xlfn.CONCAT("Solution Score: ",C144)</f>
        <v>Solution Score: 5000</v>
      </c>
      <c r="C34" s="38"/>
      <c r="D34" s="47"/>
      <c r="E34" s="38"/>
      <c r="F34" s="193" t="str">
        <f>_xlfn.CONCAT("Solution Score: ",C151)</f>
        <v>Solution Score: 5000</v>
      </c>
      <c r="G34" s="193"/>
    </row>
    <row r="35" spans="1:10" s="13" customFormat="1" x14ac:dyDescent="0.25">
      <c r="C35" s="38"/>
      <c r="D35" s="47"/>
      <c r="E35" s="38"/>
      <c r="F35" s="14"/>
      <c r="G35" s="49"/>
    </row>
    <row r="36" spans="1:10" s="13" customFormat="1" x14ac:dyDescent="0.25">
      <c r="C36" s="38"/>
      <c r="D36" s="47"/>
      <c r="E36" s="38"/>
      <c r="F36" s="14"/>
      <c r="G36" s="49"/>
    </row>
    <row r="37" spans="1:10" s="13" customFormat="1" x14ac:dyDescent="0.25">
      <c r="C37" s="38"/>
      <c r="D37" s="48"/>
      <c r="E37" s="38"/>
      <c r="F37" s="14"/>
      <c r="G37" s="49"/>
    </row>
    <row r="38" spans="1:10" s="13" customFormat="1" x14ac:dyDescent="0.25">
      <c r="C38" s="53"/>
      <c r="D38" s="53"/>
      <c r="E38" s="53"/>
      <c r="F38" s="14"/>
      <c r="G38" s="49"/>
    </row>
    <row r="39" spans="1:10" x14ac:dyDescent="0.25">
      <c r="C39" s="9"/>
      <c r="D39" s="9"/>
      <c r="E39" s="9"/>
      <c r="F39" s="11"/>
      <c r="G39" s="12"/>
    </row>
    <row r="40" spans="1:10" x14ac:dyDescent="0.25">
      <c r="B40" s="13"/>
      <c r="C40" s="70"/>
      <c r="D40" s="70"/>
      <c r="E40" s="70"/>
      <c r="F40" s="70"/>
      <c r="G40" s="13"/>
    </row>
    <row r="41" spans="1:10" x14ac:dyDescent="0.25">
      <c r="B41" s="85"/>
      <c r="C41" s="86"/>
      <c r="D41" s="78" t="s">
        <v>138</v>
      </c>
      <c r="E41" s="86"/>
      <c r="F41" s="86"/>
      <c r="G41" s="85"/>
    </row>
    <row r="42" spans="1:10" s="10" customFormat="1" ht="18.75" x14ac:dyDescent="0.3">
      <c r="A42" s="13"/>
      <c r="B42" s="1"/>
      <c r="C42" s="1"/>
      <c r="D42" s="1"/>
      <c r="E42" s="1"/>
      <c r="F42" s="21"/>
      <c r="G42" s="97"/>
      <c r="H42" s="13"/>
      <c r="I42" s="13"/>
      <c r="J42" s="13"/>
    </row>
    <row r="43" spans="1:10" s="10" customFormat="1" ht="18.75" x14ac:dyDescent="0.3">
      <c r="A43" s="13"/>
      <c r="B43" s="1"/>
      <c r="C43" s="1"/>
      <c r="D43" s="76"/>
      <c r="E43" s="1"/>
      <c r="F43" s="21"/>
      <c r="G43" s="97" t="s">
        <v>1</v>
      </c>
      <c r="H43" s="13"/>
      <c r="I43" s="13"/>
      <c r="J43" s="13"/>
    </row>
    <row r="44" spans="1:10" s="10" customFormat="1" ht="15.75" x14ac:dyDescent="0.25">
      <c r="A44" s="13"/>
      <c r="B44" s="94" t="s">
        <v>142</v>
      </c>
      <c r="C44" s="1"/>
      <c r="D44" s="1"/>
      <c r="E44" s="1"/>
      <c r="F44" s="21"/>
      <c r="G44" s="98" t="s">
        <v>40</v>
      </c>
      <c r="H44" s="13"/>
      <c r="I44" s="13"/>
      <c r="J44" s="13"/>
    </row>
    <row r="45" spans="1:10" s="10" customFormat="1" ht="18.75" x14ac:dyDescent="0.3">
      <c r="A45" s="13"/>
      <c r="B45" s="99"/>
      <c r="C45" s="24"/>
      <c r="D45" s="40"/>
      <c r="E45" s="21"/>
      <c r="F45" s="21"/>
      <c r="G45" s="21"/>
      <c r="H45" s="13"/>
      <c r="I45" s="13"/>
      <c r="J45" s="13"/>
    </row>
    <row r="46" spans="1:10" s="10" customFormat="1" ht="18.75" x14ac:dyDescent="0.3">
      <c r="B46" s="89" t="str">
        <f>B7</f>
        <v/>
      </c>
      <c r="C46" s="20"/>
      <c r="D46" s="26"/>
      <c r="E46" s="28"/>
      <c r="F46" s="13"/>
      <c r="G46" s="1"/>
    </row>
    <row r="47" spans="1:10" s="10" customFormat="1" x14ac:dyDescent="0.25">
      <c r="B47" s="6"/>
      <c r="C47" s="1"/>
      <c r="D47" s="69"/>
      <c r="E47" s="1"/>
      <c r="F47" s="13"/>
      <c r="G47" s="13"/>
    </row>
    <row r="48" spans="1:10" s="10" customFormat="1" x14ac:dyDescent="0.25">
      <c r="B48" s="6"/>
      <c r="C48" s="7"/>
      <c r="D48" s="45"/>
      <c r="E48" s="7"/>
      <c r="F48" s="7"/>
      <c r="G48" s="90"/>
    </row>
    <row r="49" spans="2:7" s="10" customFormat="1" x14ac:dyDescent="0.25">
      <c r="B49" s="79"/>
      <c r="C49" s="77"/>
      <c r="D49" s="78"/>
      <c r="E49" s="77"/>
      <c r="F49" s="79"/>
      <c r="G49" s="79"/>
    </row>
    <row r="50" spans="2:7" s="10" customFormat="1" x14ac:dyDescent="0.25">
      <c r="B50" s="15"/>
      <c r="C50" s="16"/>
      <c r="D50" s="46"/>
      <c r="E50" s="16"/>
      <c r="F50" s="15"/>
      <c r="G50" s="15"/>
    </row>
    <row r="51" spans="2:7" s="10" customFormat="1" x14ac:dyDescent="0.25">
      <c r="B51" s="15"/>
      <c r="C51" s="16"/>
      <c r="D51" s="46"/>
      <c r="E51" s="16"/>
      <c r="F51" s="15"/>
      <c r="G51" s="15"/>
    </row>
    <row r="52" spans="2:7" s="13" customFormat="1" x14ac:dyDescent="0.25">
      <c r="B52" s="67"/>
      <c r="C52" s="68"/>
      <c r="D52" s="46"/>
      <c r="E52" s="68"/>
      <c r="F52" s="67"/>
      <c r="G52" s="67"/>
    </row>
    <row r="53" spans="2:7" s="18" customFormat="1" x14ac:dyDescent="0.25">
      <c r="C53" s="19"/>
      <c r="D53" s="55"/>
      <c r="E53" s="19"/>
    </row>
    <row r="54" spans="2:7" s="29" customFormat="1" x14ac:dyDescent="0.25">
      <c r="B54" s="57"/>
      <c r="C54" s="58"/>
      <c r="D54" s="56"/>
      <c r="E54" s="58"/>
    </row>
    <row r="55" spans="2:7" s="29" customFormat="1" x14ac:dyDescent="0.25">
      <c r="B55" s="13"/>
      <c r="C55" s="38"/>
      <c r="D55" s="47"/>
      <c r="E55" s="38"/>
      <c r="F55" s="14"/>
      <c r="G55" s="49"/>
    </row>
    <row r="56" spans="2:7" s="29" customFormat="1" x14ac:dyDescent="0.25">
      <c r="B56" s="13"/>
      <c r="C56" s="38"/>
      <c r="D56" s="47"/>
      <c r="E56" s="38"/>
      <c r="F56" s="14"/>
      <c r="G56" s="49"/>
    </row>
    <row r="57" spans="2:7" s="29" customFormat="1" x14ac:dyDescent="0.25">
      <c r="B57" s="13"/>
      <c r="C57" s="38"/>
      <c r="D57" s="47"/>
      <c r="E57" s="38"/>
      <c r="F57" s="14"/>
      <c r="G57" s="49"/>
    </row>
    <row r="58" spans="2:7" s="29" customFormat="1" x14ac:dyDescent="0.25">
      <c r="B58" s="13"/>
      <c r="C58" s="38"/>
      <c r="D58" s="47"/>
      <c r="E58" s="38"/>
      <c r="F58" s="14"/>
      <c r="G58" s="49"/>
    </row>
    <row r="59" spans="2:7" s="29" customFormat="1" x14ac:dyDescent="0.25">
      <c r="B59" s="13"/>
      <c r="C59" s="38"/>
      <c r="D59" s="47"/>
      <c r="E59" s="38"/>
      <c r="F59" s="14"/>
      <c r="G59" s="49"/>
    </row>
    <row r="60" spans="2:7" s="29" customFormat="1" x14ac:dyDescent="0.25">
      <c r="B60" s="13"/>
      <c r="C60" s="38"/>
      <c r="D60" s="47"/>
      <c r="E60" s="38"/>
      <c r="F60" s="14"/>
      <c r="G60" s="49"/>
    </row>
    <row r="61" spans="2:7" s="29" customFormat="1" x14ac:dyDescent="0.25">
      <c r="B61" s="13"/>
      <c r="C61" s="38"/>
      <c r="D61" s="47"/>
      <c r="E61" s="38"/>
      <c r="F61" s="14"/>
      <c r="G61" s="49"/>
    </row>
    <row r="62" spans="2:7" s="29" customFormat="1" x14ac:dyDescent="0.25">
      <c r="B62" s="13"/>
      <c r="C62" s="38"/>
      <c r="D62" s="47"/>
      <c r="E62" s="38"/>
      <c r="F62" s="14"/>
      <c r="G62" s="49"/>
    </row>
    <row r="63" spans="2:7" s="29" customFormat="1" x14ac:dyDescent="0.25">
      <c r="B63" s="13"/>
      <c r="C63" s="38"/>
      <c r="D63" s="47"/>
      <c r="E63" s="38"/>
      <c r="F63" s="14"/>
      <c r="G63" s="49"/>
    </row>
    <row r="64" spans="2:7" s="29" customFormat="1" x14ac:dyDescent="0.25">
      <c r="B64" s="13"/>
      <c r="C64" s="38"/>
      <c r="D64" s="47"/>
      <c r="E64" s="38"/>
      <c r="F64" s="14"/>
      <c r="G64" s="49"/>
    </row>
    <row r="65" spans="2:7" s="29" customFormat="1" x14ac:dyDescent="0.25">
      <c r="B65" s="61"/>
      <c r="C65" s="59"/>
      <c r="D65" s="56"/>
      <c r="E65" s="59"/>
    </row>
    <row r="66" spans="2:7" s="29" customFormat="1" x14ac:dyDescent="0.25">
      <c r="C66" s="59"/>
      <c r="D66" s="56"/>
      <c r="E66" s="59"/>
    </row>
    <row r="67" spans="2:7" s="29" customFormat="1" x14ac:dyDescent="0.25">
      <c r="C67" s="59"/>
      <c r="D67" s="56"/>
      <c r="E67" s="59"/>
    </row>
    <row r="68" spans="2:7" s="29" customFormat="1" x14ac:dyDescent="0.25">
      <c r="B68" s="13"/>
      <c r="C68" s="38"/>
      <c r="D68" s="47"/>
      <c r="E68" s="38"/>
      <c r="F68" s="14"/>
      <c r="G68" s="49"/>
    </row>
    <row r="69" spans="2:7" s="29" customFormat="1" x14ac:dyDescent="0.25">
      <c r="B69" s="13"/>
      <c r="C69" s="38"/>
      <c r="D69" s="47"/>
      <c r="E69" s="38"/>
      <c r="F69" s="14"/>
      <c r="G69" s="49"/>
    </row>
    <row r="70" spans="2:7" s="29" customFormat="1" x14ac:dyDescent="0.25">
      <c r="B70" s="13"/>
      <c r="C70" s="38"/>
      <c r="D70" s="47"/>
      <c r="E70" s="38"/>
      <c r="F70" s="14"/>
      <c r="G70" s="49"/>
    </row>
    <row r="71" spans="2:7" s="29" customFormat="1" x14ac:dyDescent="0.25">
      <c r="B71" s="13"/>
      <c r="C71" s="38"/>
      <c r="D71" s="47"/>
      <c r="E71" s="38"/>
      <c r="F71" s="14"/>
      <c r="G71" s="49"/>
    </row>
    <row r="72" spans="2:7" s="29" customFormat="1" x14ac:dyDescent="0.25">
      <c r="B72" s="13"/>
      <c r="C72" s="38"/>
      <c r="D72" s="47"/>
      <c r="E72" s="38"/>
      <c r="F72" s="14"/>
      <c r="G72" s="49"/>
    </row>
    <row r="73" spans="2:7" s="29" customFormat="1" x14ac:dyDescent="0.25">
      <c r="B73" s="13"/>
      <c r="C73" s="38"/>
      <c r="D73" s="47"/>
      <c r="E73" s="38"/>
      <c r="F73" s="14"/>
      <c r="G73" s="49"/>
    </row>
    <row r="74" spans="2:7" s="29" customFormat="1" x14ac:dyDescent="0.25">
      <c r="B74" s="13"/>
      <c r="C74" s="38"/>
      <c r="D74" s="47"/>
      <c r="E74" s="38"/>
      <c r="F74" s="14"/>
      <c r="G74" s="49"/>
    </row>
    <row r="75" spans="2:7" s="29" customFormat="1" x14ac:dyDescent="0.25">
      <c r="B75" s="13"/>
      <c r="C75" s="38"/>
      <c r="D75" s="47"/>
      <c r="E75" s="38"/>
      <c r="F75" s="14"/>
      <c r="G75" s="49"/>
    </row>
    <row r="76" spans="2:7" s="29" customFormat="1" x14ac:dyDescent="0.25">
      <c r="B76" s="54" t="str">
        <f>_xlfn.CONCAT("Solution Score: ",C166)</f>
        <v>Solution Score: 5000</v>
      </c>
      <c r="C76" s="38"/>
      <c r="D76" s="47"/>
      <c r="E76" s="196" t="str">
        <f>_xlfn.CONCAT("Solution Score: ",C176)</f>
        <v>Solution Score: 5000</v>
      </c>
      <c r="F76" s="196"/>
      <c r="G76" s="196"/>
    </row>
    <row r="77" spans="2:7" s="29" customFormat="1" x14ac:dyDescent="0.25">
      <c r="B77" s="13"/>
      <c r="C77" s="38"/>
      <c r="D77" s="47"/>
      <c r="E77" s="38"/>
      <c r="F77" s="14"/>
      <c r="G77" s="49"/>
    </row>
    <row r="78" spans="2:7" s="29" customFormat="1" x14ac:dyDescent="0.25">
      <c r="B78" s="13"/>
      <c r="C78" s="38"/>
      <c r="D78" s="47"/>
      <c r="E78" s="38"/>
      <c r="F78" s="14"/>
      <c r="G78" s="49"/>
    </row>
    <row r="79" spans="2:7" s="29" customFormat="1" x14ac:dyDescent="0.25">
      <c r="B79" s="13"/>
      <c r="C79" s="38"/>
      <c r="D79" s="47"/>
      <c r="E79" s="38"/>
      <c r="F79" s="14"/>
      <c r="G79" s="49"/>
    </row>
    <row r="80" spans="2:7" s="29" customFormat="1" x14ac:dyDescent="0.25">
      <c r="B80" s="13"/>
      <c r="C80" s="38"/>
      <c r="D80" s="48"/>
      <c r="E80" s="38"/>
      <c r="F80" s="14"/>
      <c r="G80" s="49"/>
    </row>
    <row r="81" spans="1:9" s="29" customFormat="1" x14ac:dyDescent="0.25">
      <c r="B81" s="13"/>
      <c r="C81" s="60"/>
      <c r="D81" s="55"/>
      <c r="E81" s="60"/>
    </row>
    <row r="82" spans="1:9" s="13" customFormat="1" x14ac:dyDescent="0.25">
      <c r="C82" s="14"/>
      <c r="D82" s="14"/>
      <c r="E82" s="14"/>
      <c r="F82" s="14"/>
    </row>
    <row r="83" spans="1:9" s="13" customFormat="1" ht="18.75" x14ac:dyDescent="0.3">
      <c r="D83" s="14"/>
      <c r="E83" s="62"/>
      <c r="F83" s="63"/>
      <c r="G83" s="64"/>
      <c r="I83" s="65"/>
    </row>
    <row r="84" spans="1:9" x14ac:dyDescent="0.25">
      <c r="B84" s="13"/>
      <c r="C84" s="70"/>
      <c r="D84" s="70"/>
      <c r="E84" s="70"/>
      <c r="F84" s="87"/>
      <c r="G84" s="13"/>
    </row>
    <row r="85" spans="1:9" x14ac:dyDescent="0.25">
      <c r="B85" s="85"/>
      <c r="C85" s="86"/>
      <c r="D85" s="78" t="s">
        <v>137</v>
      </c>
      <c r="E85" s="86"/>
      <c r="F85" s="86"/>
      <c r="G85" s="85"/>
    </row>
    <row r="86" spans="1:9" s="1" customFormat="1" ht="18.75" x14ac:dyDescent="0.3">
      <c r="F86" s="21"/>
      <c r="G86" s="97"/>
    </row>
    <row r="87" spans="1:9" s="1" customFormat="1" ht="18.75" x14ac:dyDescent="0.3">
      <c r="D87" s="76"/>
      <c r="F87" s="21"/>
      <c r="G87" s="97" t="s">
        <v>1</v>
      </c>
    </row>
    <row r="88" spans="1:9" s="1" customFormat="1" ht="15.75" x14ac:dyDescent="0.25">
      <c r="B88" s="94" t="s">
        <v>142</v>
      </c>
      <c r="F88" s="21"/>
      <c r="G88" s="98" t="s">
        <v>40</v>
      </c>
    </row>
    <row r="89" spans="1:9" ht="21" customHeight="1" x14ac:dyDescent="0.35">
      <c r="A89" s="1"/>
      <c r="B89" s="194" t="str">
        <f>B46</f>
        <v/>
      </c>
      <c r="C89" s="195"/>
      <c r="D89" s="195"/>
      <c r="E89" s="195"/>
      <c r="F89" s="195"/>
      <c r="G89" s="195"/>
      <c r="H89" s="1"/>
    </row>
    <row r="90" spans="1:9" ht="18.75" x14ac:dyDescent="0.3">
      <c r="B90" s="85"/>
      <c r="C90" s="86"/>
      <c r="D90" s="91" t="str">
        <f>_xlfn.CONCAT("Solution Score: ",C189)</f>
        <v>Solution Score: 5000</v>
      </c>
      <c r="E90" s="86"/>
      <c r="F90" s="86"/>
      <c r="G90" s="85"/>
    </row>
    <row r="91" spans="1:9" x14ac:dyDescent="0.25">
      <c r="B91" s="13"/>
      <c r="C91" s="70"/>
      <c r="D91" s="46"/>
      <c r="E91" s="70"/>
      <c r="F91" s="70"/>
      <c r="G91" s="13"/>
    </row>
    <row r="92" spans="1:9" x14ac:dyDescent="0.25">
      <c r="B92" s="13"/>
      <c r="C92" s="70"/>
      <c r="D92" s="46"/>
      <c r="E92" s="70"/>
      <c r="F92" s="70"/>
      <c r="G92" s="13"/>
    </row>
    <row r="93" spans="1:9" x14ac:dyDescent="0.25">
      <c r="B93" s="13"/>
      <c r="C93" s="70"/>
      <c r="D93" s="46"/>
      <c r="E93" s="70"/>
      <c r="F93" s="70"/>
      <c r="G93" s="13"/>
    </row>
    <row r="95" spans="1:9" ht="18.75" x14ac:dyDescent="0.3">
      <c r="C95" s="75"/>
      <c r="D95" s="75"/>
      <c r="E95" s="75"/>
      <c r="F95" s="75"/>
      <c r="G95" s="75"/>
    </row>
    <row r="99" spans="2:7" x14ac:dyDescent="0.25">
      <c r="B99" s="15"/>
      <c r="C99" s="16"/>
      <c r="D99" s="46"/>
      <c r="E99" s="16"/>
      <c r="F99" s="15"/>
      <c r="G99" s="15"/>
    </row>
    <row r="100" spans="2:7" x14ac:dyDescent="0.25">
      <c r="B100" s="15"/>
      <c r="C100" s="16"/>
      <c r="D100" s="46"/>
      <c r="E100" s="16"/>
      <c r="F100" s="15"/>
      <c r="G100" s="15"/>
    </row>
    <row r="101" spans="2:7" x14ac:dyDescent="0.25">
      <c r="B101" s="67"/>
      <c r="C101" s="68"/>
      <c r="D101" s="46"/>
      <c r="E101" s="68"/>
      <c r="F101" s="67"/>
      <c r="G101" s="67"/>
    </row>
    <row r="102" spans="2:7" x14ac:dyDescent="0.25">
      <c r="B102" s="18"/>
      <c r="C102" s="19"/>
      <c r="D102" s="55"/>
      <c r="E102" s="19"/>
      <c r="F102" s="18"/>
      <c r="G102" s="18"/>
    </row>
    <row r="103" spans="2:7" x14ac:dyDescent="0.25">
      <c r="B103" s="57"/>
      <c r="C103" s="58"/>
      <c r="D103" s="56"/>
      <c r="E103" s="58"/>
      <c r="F103" s="29"/>
      <c r="G103" s="29"/>
    </row>
    <row r="104" spans="2:7" x14ac:dyDescent="0.25">
      <c r="B104" s="13"/>
      <c r="C104" s="38"/>
      <c r="D104" s="47"/>
      <c r="E104" s="38"/>
      <c r="F104" s="70"/>
      <c r="G104" s="49"/>
    </row>
    <row r="105" spans="2:7" x14ac:dyDescent="0.25">
      <c r="B105" s="13"/>
      <c r="C105" s="38"/>
      <c r="D105" s="47"/>
      <c r="E105" s="38"/>
      <c r="F105" s="70"/>
      <c r="G105" s="49"/>
    </row>
    <row r="106" spans="2:7" x14ac:dyDescent="0.25">
      <c r="B106" s="13"/>
      <c r="C106" s="38"/>
      <c r="D106" s="47"/>
      <c r="E106" s="38"/>
      <c r="F106" s="70"/>
      <c r="G106" s="49"/>
    </row>
    <row r="107" spans="2:7" x14ac:dyDescent="0.25">
      <c r="B107" s="13"/>
      <c r="C107" s="38"/>
      <c r="D107" s="47"/>
      <c r="E107" s="38"/>
      <c r="F107" s="70"/>
      <c r="G107" s="49"/>
    </row>
    <row r="108" spans="2:7" x14ac:dyDescent="0.25">
      <c r="B108" s="13"/>
      <c r="C108" s="38"/>
      <c r="D108" s="47"/>
      <c r="E108" s="38"/>
      <c r="F108" s="70"/>
      <c r="G108" s="49"/>
    </row>
    <row r="109" spans="2:7" x14ac:dyDescent="0.25">
      <c r="B109" s="13"/>
      <c r="C109" s="38"/>
      <c r="D109" s="47"/>
      <c r="E109" s="38"/>
      <c r="F109" s="70"/>
      <c r="G109" s="49"/>
    </row>
    <row r="110" spans="2:7" x14ac:dyDescent="0.25">
      <c r="B110" s="13"/>
      <c r="C110" s="38"/>
      <c r="D110" s="47"/>
      <c r="E110" s="38"/>
      <c r="F110" s="70"/>
      <c r="G110" s="49"/>
    </row>
    <row r="111" spans="2:7" x14ac:dyDescent="0.25">
      <c r="B111" s="13"/>
      <c r="C111" s="38"/>
      <c r="D111" s="47"/>
      <c r="E111" s="38"/>
      <c r="F111" s="70"/>
      <c r="G111" s="49"/>
    </row>
    <row r="112" spans="2:7" x14ac:dyDescent="0.25">
      <c r="B112" s="13"/>
      <c r="C112" s="38"/>
      <c r="D112" s="47"/>
      <c r="E112" s="38"/>
      <c r="F112" s="70"/>
      <c r="G112" s="49"/>
    </row>
    <row r="113" spans="2:7" x14ac:dyDescent="0.25">
      <c r="B113" s="13"/>
      <c r="C113" s="38"/>
      <c r="D113" s="47"/>
      <c r="E113" s="38"/>
      <c r="F113" s="70"/>
      <c r="G113" s="49"/>
    </row>
    <row r="114" spans="2:7" x14ac:dyDescent="0.25">
      <c r="B114" s="61"/>
      <c r="C114" s="59"/>
      <c r="D114" s="56"/>
      <c r="E114" s="59"/>
      <c r="F114" s="29"/>
      <c r="G114" s="29"/>
    </row>
    <row r="115" spans="2:7" x14ac:dyDescent="0.25">
      <c r="B115" s="29"/>
      <c r="C115" s="59"/>
      <c r="D115" s="56"/>
      <c r="E115" s="59"/>
      <c r="F115" s="29"/>
      <c r="G115" s="29"/>
    </row>
    <row r="116" spans="2:7" x14ac:dyDescent="0.25">
      <c r="B116" s="29"/>
      <c r="C116" s="59"/>
      <c r="D116" s="56"/>
      <c r="E116" s="59"/>
      <c r="F116" s="29"/>
      <c r="G116" s="29"/>
    </row>
    <row r="117" spans="2:7" x14ac:dyDescent="0.25">
      <c r="B117" s="13"/>
      <c r="C117" s="38"/>
      <c r="D117" s="47"/>
      <c r="E117" s="38"/>
      <c r="F117" s="70"/>
      <c r="G117" s="49"/>
    </row>
    <row r="118" spans="2:7" x14ac:dyDescent="0.25">
      <c r="B118" s="13"/>
      <c r="C118" s="38"/>
      <c r="D118" s="47"/>
      <c r="E118" s="38"/>
      <c r="F118" s="70"/>
      <c r="G118" s="49"/>
    </row>
    <row r="119" spans="2:7" x14ac:dyDescent="0.25">
      <c r="B119" s="13"/>
      <c r="C119" s="38"/>
      <c r="D119" s="47"/>
      <c r="E119" s="38"/>
      <c r="F119" s="70"/>
      <c r="G119" s="49"/>
    </row>
    <row r="120" spans="2:7" x14ac:dyDescent="0.25">
      <c r="B120" s="13"/>
      <c r="C120" s="38"/>
      <c r="D120" s="47"/>
      <c r="E120" s="38"/>
      <c r="F120" s="70"/>
      <c r="G120" s="49"/>
    </row>
    <row r="121" spans="2:7" x14ac:dyDescent="0.25">
      <c r="B121" s="13"/>
      <c r="C121" s="38"/>
      <c r="D121" s="47"/>
      <c r="E121" s="38"/>
      <c r="F121" s="70"/>
      <c r="G121" s="49"/>
    </row>
    <row r="122" spans="2:7" x14ac:dyDescent="0.25">
      <c r="B122" s="13"/>
      <c r="C122" s="38"/>
      <c r="D122" s="47"/>
      <c r="E122" s="38"/>
      <c r="F122" s="70"/>
    </row>
    <row r="123" spans="2:7" x14ac:dyDescent="0.25">
      <c r="B123" s="13"/>
      <c r="C123" s="38"/>
      <c r="D123" s="47"/>
      <c r="E123" s="38"/>
      <c r="F123" s="70"/>
      <c r="G123" s="49"/>
    </row>
    <row r="124" spans="2:7" x14ac:dyDescent="0.25">
      <c r="B124" s="13"/>
      <c r="C124" s="38"/>
      <c r="D124" s="47"/>
      <c r="E124" s="38"/>
      <c r="F124" s="70"/>
      <c r="G124" s="49"/>
    </row>
    <row r="125" spans="2:7" x14ac:dyDescent="0.25">
      <c r="B125" s="13"/>
      <c r="C125" s="38"/>
      <c r="D125" s="47"/>
      <c r="E125" s="38"/>
      <c r="F125" s="70"/>
      <c r="G125" s="49"/>
    </row>
    <row r="126" spans="2:7" x14ac:dyDescent="0.25">
      <c r="B126" s="13"/>
      <c r="C126" s="38"/>
      <c r="D126" s="47"/>
      <c r="E126" s="38"/>
      <c r="F126" s="70"/>
      <c r="G126" s="49"/>
    </row>
    <row r="127" spans="2:7" x14ac:dyDescent="0.25">
      <c r="B127" s="13"/>
      <c r="C127" s="38"/>
      <c r="D127" s="47"/>
      <c r="E127" s="38"/>
      <c r="F127" s="70"/>
      <c r="G127" s="49"/>
    </row>
    <row r="128" spans="2:7" x14ac:dyDescent="0.25">
      <c r="B128" s="13"/>
      <c r="C128" s="38"/>
      <c r="D128" s="47"/>
      <c r="E128" s="38"/>
      <c r="F128" s="70"/>
      <c r="G128" s="49"/>
    </row>
    <row r="129" spans="2:7" x14ac:dyDescent="0.25">
      <c r="B129" s="13"/>
      <c r="C129" s="38"/>
      <c r="D129" s="48"/>
      <c r="E129" s="38"/>
      <c r="F129" s="70"/>
      <c r="G129" s="49"/>
    </row>
    <row r="130" spans="2:7" x14ac:dyDescent="0.25">
      <c r="B130" s="13"/>
      <c r="C130" s="60"/>
      <c r="D130" s="55"/>
      <c r="E130" s="60"/>
      <c r="F130" s="29"/>
      <c r="G130" s="29"/>
    </row>
    <row r="131" spans="2:7" x14ac:dyDescent="0.25">
      <c r="B131" s="13"/>
      <c r="C131" s="70"/>
      <c r="D131" s="70"/>
      <c r="E131" s="70"/>
      <c r="F131" s="70"/>
      <c r="G131" s="13"/>
    </row>
    <row r="132" spans="2:7" x14ac:dyDescent="0.25">
      <c r="B132" s="13"/>
      <c r="C132" s="70"/>
      <c r="D132" s="70"/>
      <c r="E132" s="70"/>
      <c r="F132" s="70"/>
      <c r="G132" s="13"/>
    </row>
    <row r="133" spans="2:7" x14ac:dyDescent="0.25">
      <c r="B133" s="13"/>
      <c r="C133" s="70"/>
      <c r="D133" s="70"/>
      <c r="E133" s="70"/>
      <c r="F133" s="70"/>
      <c r="G133" s="13"/>
    </row>
    <row r="134" spans="2:7" x14ac:dyDescent="0.25">
      <c r="B134" s="13"/>
      <c r="C134" s="70"/>
      <c r="D134" s="70"/>
      <c r="E134" s="70"/>
      <c r="F134" s="70"/>
      <c r="G134" s="13"/>
    </row>
    <row r="135" spans="2:7" x14ac:dyDescent="0.25">
      <c r="B135" s="13"/>
      <c r="C135" s="70"/>
      <c r="D135" s="70"/>
      <c r="E135" s="70"/>
      <c r="F135" s="70"/>
      <c r="G135" s="13"/>
    </row>
    <row r="136" spans="2:7" ht="18.75" x14ac:dyDescent="0.3">
      <c r="B136" s="13"/>
      <c r="C136" s="13"/>
      <c r="D136" s="70"/>
      <c r="E136" s="62"/>
      <c r="F136" s="63"/>
      <c r="G136" s="64"/>
    </row>
    <row r="137" spans="2:7" x14ac:dyDescent="0.25">
      <c r="B137" s="13"/>
      <c r="C137" s="70"/>
      <c r="D137" s="70"/>
      <c r="E137" s="70"/>
      <c r="F137" s="87"/>
      <c r="G137" s="13"/>
    </row>
    <row r="138" spans="2:7" x14ac:dyDescent="0.25">
      <c r="B138" s="85"/>
      <c r="C138" s="86"/>
      <c r="D138" s="78" t="s">
        <v>136</v>
      </c>
      <c r="E138" s="86"/>
      <c r="F138" s="86"/>
      <c r="G138" s="85"/>
    </row>
    <row r="141" spans="2:7" x14ac:dyDescent="0.25">
      <c r="B141" s="71" t="s">
        <v>148</v>
      </c>
    </row>
    <row r="143" spans="2:7" ht="15.75" thickBot="1" x14ac:dyDescent="0.3">
      <c r="B143" s="8" t="s">
        <v>84</v>
      </c>
      <c r="C143" s="3" t="s">
        <v>86</v>
      </c>
      <c r="D143" s="3"/>
      <c r="E143" s="3" t="s">
        <v>4</v>
      </c>
      <c r="F143" s="72" t="s">
        <v>83</v>
      </c>
      <c r="G143" s="8"/>
    </row>
    <row r="144" spans="2:7" x14ac:dyDescent="0.25">
      <c r="B144" t="s">
        <v>76</v>
      </c>
      <c r="C144" s="2">
        <f>ROUND((SUMPRODUCT(E144:E150,F144:F150)/SUM(E144:E150)*1000),0)</f>
        <v>5000</v>
      </c>
      <c r="D144" s="2">
        <v>1</v>
      </c>
      <c r="E144" s="2">
        <f>'Rating Matrix'!C14</f>
        <v>10</v>
      </c>
      <c r="F144" s="44">
        <f>'Rating Matrix'!E14</f>
        <v>5</v>
      </c>
      <c r="G144" s="71" t="s">
        <v>5</v>
      </c>
    </row>
    <row r="145" spans="2:7" x14ac:dyDescent="0.25">
      <c r="B145" t="s">
        <v>77</v>
      </c>
      <c r="D145" s="2">
        <v>2</v>
      </c>
      <c r="E145" s="2">
        <f>'Rating Matrix'!C15</f>
        <v>10</v>
      </c>
      <c r="F145" s="44">
        <f>'Rating Matrix'!E15</f>
        <v>5</v>
      </c>
    </row>
    <row r="146" spans="2:7" x14ac:dyDescent="0.25">
      <c r="B146" t="s">
        <v>81</v>
      </c>
      <c r="D146" s="2">
        <v>3</v>
      </c>
      <c r="E146" s="2">
        <f>'Rating Matrix'!C16</f>
        <v>10</v>
      </c>
      <c r="F146" s="44">
        <f>'Rating Matrix'!E16</f>
        <v>5</v>
      </c>
    </row>
    <row r="147" spans="2:7" x14ac:dyDescent="0.25">
      <c r="B147" t="s">
        <v>82</v>
      </c>
      <c r="D147" s="2">
        <v>4</v>
      </c>
      <c r="E147" s="2">
        <f>'Rating Matrix'!C17</f>
        <v>10</v>
      </c>
      <c r="F147" s="44">
        <f>'Rating Matrix'!E17</f>
        <v>5</v>
      </c>
    </row>
    <row r="148" spans="2:7" x14ac:dyDescent="0.25">
      <c r="B148" t="s">
        <v>78</v>
      </c>
      <c r="D148" s="2">
        <v>5</v>
      </c>
      <c r="E148" s="2">
        <f>'Rating Matrix'!C18</f>
        <v>10</v>
      </c>
      <c r="F148" s="44">
        <f>'Rating Matrix'!E18</f>
        <v>5</v>
      </c>
    </row>
    <row r="149" spans="2:7" x14ac:dyDescent="0.25">
      <c r="B149" t="s">
        <v>79</v>
      </c>
      <c r="D149" s="2">
        <v>6</v>
      </c>
      <c r="E149" s="2">
        <f>'Rating Matrix'!C19</f>
        <v>10</v>
      </c>
      <c r="F149" s="44">
        <f>'Rating Matrix'!E19</f>
        <v>5</v>
      </c>
    </row>
    <row r="150" spans="2:7" ht="15.75" thickBot="1" x14ac:dyDescent="0.3">
      <c r="B150" s="4" t="s">
        <v>80</v>
      </c>
      <c r="C150" s="4"/>
      <c r="D150" s="5">
        <v>7</v>
      </c>
      <c r="E150" s="5">
        <f>'Rating Matrix'!C20</f>
        <v>10</v>
      </c>
      <c r="F150" s="73">
        <f>'Rating Matrix'!E20</f>
        <v>5</v>
      </c>
      <c r="G150" s="4"/>
    </row>
    <row r="151" spans="2:7" x14ac:dyDescent="0.25">
      <c r="B151" s="13" t="s">
        <v>87</v>
      </c>
      <c r="C151" s="2">
        <f>ROUND((SUMPRODUCT(E151:E165,F151:F165)/SUM(E151:E165)*1000),0)</f>
        <v>5000</v>
      </c>
      <c r="D151" s="2">
        <v>8</v>
      </c>
      <c r="E151" s="2">
        <f>'Rating Matrix'!C24</f>
        <v>10</v>
      </c>
      <c r="F151">
        <f>'Rating Matrix'!E24</f>
        <v>5</v>
      </c>
      <c r="G151" s="71" t="s">
        <v>22</v>
      </c>
    </row>
    <row r="152" spans="2:7" x14ac:dyDescent="0.25">
      <c r="B152" s="13" t="s">
        <v>88</v>
      </c>
      <c r="D152" s="2">
        <v>9</v>
      </c>
      <c r="E152" s="2">
        <f>'Rating Matrix'!C25</f>
        <v>10</v>
      </c>
      <c r="F152">
        <f>'Rating Matrix'!E25</f>
        <v>5</v>
      </c>
    </row>
    <row r="153" spans="2:7" x14ac:dyDescent="0.25">
      <c r="B153" s="13" t="s">
        <v>89</v>
      </c>
      <c r="D153" s="2">
        <v>10</v>
      </c>
      <c r="E153" s="2">
        <f>'Rating Matrix'!C26</f>
        <v>10</v>
      </c>
      <c r="F153">
        <f>'Rating Matrix'!E26</f>
        <v>5</v>
      </c>
    </row>
    <row r="154" spans="2:7" x14ac:dyDescent="0.25">
      <c r="B154" s="13" t="s">
        <v>90</v>
      </c>
      <c r="D154" s="2">
        <v>11</v>
      </c>
      <c r="E154" s="2">
        <f>'Rating Matrix'!C27</f>
        <v>10</v>
      </c>
      <c r="F154">
        <f>'Rating Matrix'!E27</f>
        <v>5</v>
      </c>
    </row>
    <row r="155" spans="2:7" x14ac:dyDescent="0.25">
      <c r="B155" s="13" t="s">
        <v>92</v>
      </c>
      <c r="D155" s="2">
        <v>12</v>
      </c>
      <c r="E155" s="2">
        <f>'Rating Matrix'!C28</f>
        <v>10</v>
      </c>
      <c r="F155">
        <f>'Rating Matrix'!E28</f>
        <v>5</v>
      </c>
    </row>
    <row r="156" spans="2:7" x14ac:dyDescent="0.25">
      <c r="B156" s="13" t="s">
        <v>91</v>
      </c>
      <c r="D156" s="2">
        <v>13</v>
      </c>
      <c r="E156" s="2">
        <f>'Rating Matrix'!C29</f>
        <v>10</v>
      </c>
      <c r="F156">
        <f>'Rating Matrix'!E29</f>
        <v>5</v>
      </c>
    </row>
    <row r="157" spans="2:7" x14ac:dyDescent="0.25">
      <c r="B157" s="13" t="s">
        <v>93</v>
      </c>
      <c r="D157" s="2">
        <v>14</v>
      </c>
      <c r="E157" s="2">
        <f>'Rating Matrix'!C30</f>
        <v>10</v>
      </c>
      <c r="F157">
        <f>'Rating Matrix'!E30</f>
        <v>5</v>
      </c>
    </row>
    <row r="158" spans="2:7" x14ac:dyDescent="0.25">
      <c r="B158" s="13" t="s">
        <v>94</v>
      </c>
      <c r="D158" s="2">
        <v>15</v>
      </c>
      <c r="E158" s="2">
        <f>'Rating Matrix'!C31</f>
        <v>10</v>
      </c>
      <c r="F158">
        <f>'Rating Matrix'!E31</f>
        <v>5</v>
      </c>
    </row>
    <row r="159" spans="2:7" x14ac:dyDescent="0.25">
      <c r="B159" s="13" t="s">
        <v>95</v>
      </c>
      <c r="D159" s="2">
        <v>16</v>
      </c>
      <c r="E159" s="2">
        <f>'Rating Matrix'!C32</f>
        <v>10</v>
      </c>
      <c r="F159">
        <f>'Rating Matrix'!E32</f>
        <v>5</v>
      </c>
    </row>
    <row r="160" spans="2:7" x14ac:dyDescent="0.25">
      <c r="B160" s="13" t="s">
        <v>96</v>
      </c>
      <c r="D160" s="2">
        <v>17</v>
      </c>
      <c r="E160" s="2">
        <f>'Rating Matrix'!C33</f>
        <v>10</v>
      </c>
      <c r="F160">
        <f>'Rating Matrix'!E33</f>
        <v>5</v>
      </c>
    </row>
    <row r="161" spans="2:7" x14ac:dyDescent="0.25">
      <c r="B161" s="13" t="s">
        <v>97</v>
      </c>
      <c r="D161" s="2">
        <v>18</v>
      </c>
      <c r="E161" s="2">
        <f>'Rating Matrix'!C34</f>
        <v>10</v>
      </c>
      <c r="F161">
        <f>'Rating Matrix'!E34</f>
        <v>5</v>
      </c>
    </row>
    <row r="162" spans="2:7" x14ac:dyDescent="0.25">
      <c r="B162" s="13" t="s">
        <v>98</v>
      </c>
      <c r="D162" s="2">
        <v>19</v>
      </c>
      <c r="E162" s="2">
        <f>'Rating Matrix'!C35</f>
        <v>10</v>
      </c>
      <c r="F162">
        <f>'Rating Matrix'!E35</f>
        <v>5</v>
      </c>
    </row>
    <row r="163" spans="2:7" x14ac:dyDescent="0.25">
      <c r="B163" s="13" t="s">
        <v>99</v>
      </c>
      <c r="D163" s="2">
        <v>20</v>
      </c>
      <c r="E163" s="2">
        <f>'Rating Matrix'!C36</f>
        <v>10</v>
      </c>
      <c r="F163">
        <f>'Rating Matrix'!E36</f>
        <v>5</v>
      </c>
    </row>
    <row r="164" spans="2:7" x14ac:dyDescent="0.25">
      <c r="B164" s="13" t="s">
        <v>100</v>
      </c>
      <c r="D164" s="2">
        <v>21</v>
      </c>
      <c r="E164" s="2">
        <f>'Rating Matrix'!C37</f>
        <v>10</v>
      </c>
      <c r="F164">
        <f>'Rating Matrix'!E37</f>
        <v>5</v>
      </c>
    </row>
    <row r="165" spans="2:7" ht="15.75" thickBot="1" x14ac:dyDescent="0.3">
      <c r="B165" s="4" t="s">
        <v>101</v>
      </c>
      <c r="C165" s="4"/>
      <c r="D165" s="5">
        <v>22</v>
      </c>
      <c r="E165" s="5">
        <f>'Rating Matrix'!C38</f>
        <v>10</v>
      </c>
      <c r="F165" s="4">
        <f>'Rating Matrix'!E38</f>
        <v>5</v>
      </c>
      <c r="G165" s="4"/>
    </row>
    <row r="166" spans="2:7" x14ac:dyDescent="0.25">
      <c r="B166" s="13" t="s">
        <v>126</v>
      </c>
      <c r="C166" s="2">
        <f>ROUND((SUMPRODUCT(E166:E175,F166:F175)/SUM(E166:E175)*1000),0)</f>
        <v>5000</v>
      </c>
      <c r="D166" s="2">
        <v>23</v>
      </c>
      <c r="E166" s="2">
        <f>'Rating Matrix'!C54</f>
        <v>10</v>
      </c>
      <c r="F166">
        <f>'Rating Matrix'!E54</f>
        <v>5</v>
      </c>
      <c r="G166" s="71" t="s">
        <v>75</v>
      </c>
    </row>
    <row r="167" spans="2:7" x14ac:dyDescent="0.25">
      <c r="B167" s="13" t="s">
        <v>113</v>
      </c>
      <c r="D167" s="2">
        <v>24</v>
      </c>
      <c r="E167" s="2">
        <f>'Rating Matrix'!C55</f>
        <v>10</v>
      </c>
      <c r="F167">
        <f>'Rating Matrix'!E55</f>
        <v>5</v>
      </c>
    </row>
    <row r="168" spans="2:7" x14ac:dyDescent="0.25">
      <c r="B168" s="13" t="s">
        <v>112</v>
      </c>
      <c r="D168" s="2">
        <v>25</v>
      </c>
      <c r="E168" s="2">
        <f>'Rating Matrix'!C56</f>
        <v>10</v>
      </c>
      <c r="F168">
        <f>'Rating Matrix'!E56</f>
        <v>5</v>
      </c>
    </row>
    <row r="169" spans="2:7" x14ac:dyDescent="0.25">
      <c r="B169" s="13" t="s">
        <v>135</v>
      </c>
      <c r="D169" s="2">
        <v>26</v>
      </c>
      <c r="E169" s="2">
        <f>'Rating Matrix'!C57</f>
        <v>10</v>
      </c>
      <c r="F169">
        <f>'Rating Matrix'!E57</f>
        <v>5</v>
      </c>
    </row>
    <row r="170" spans="2:7" x14ac:dyDescent="0.25">
      <c r="B170" s="13" t="s">
        <v>125</v>
      </c>
      <c r="D170" s="2">
        <v>27</v>
      </c>
      <c r="E170" s="2">
        <f>'Rating Matrix'!C58</f>
        <v>10</v>
      </c>
      <c r="F170">
        <f>'Rating Matrix'!E58</f>
        <v>5</v>
      </c>
    </row>
    <row r="171" spans="2:7" x14ac:dyDescent="0.25">
      <c r="B171" s="13" t="s">
        <v>118</v>
      </c>
      <c r="D171" s="2">
        <v>28</v>
      </c>
      <c r="E171" s="2">
        <f>'Rating Matrix'!C59</f>
        <v>10</v>
      </c>
      <c r="F171">
        <f>'Rating Matrix'!E59</f>
        <v>5</v>
      </c>
    </row>
    <row r="172" spans="2:7" x14ac:dyDescent="0.25">
      <c r="B172" s="13" t="s">
        <v>114</v>
      </c>
      <c r="D172" s="2">
        <v>29</v>
      </c>
      <c r="E172" s="2">
        <f>'Rating Matrix'!C60</f>
        <v>10</v>
      </c>
      <c r="F172">
        <f>'Rating Matrix'!E60</f>
        <v>5</v>
      </c>
    </row>
    <row r="173" spans="2:7" x14ac:dyDescent="0.25">
      <c r="B173" s="13" t="s">
        <v>115</v>
      </c>
      <c r="D173" s="2">
        <v>30</v>
      </c>
      <c r="E173" s="2">
        <f>'Rating Matrix'!C61</f>
        <v>10</v>
      </c>
      <c r="F173">
        <f>'Rating Matrix'!E61</f>
        <v>5</v>
      </c>
    </row>
    <row r="174" spans="2:7" x14ac:dyDescent="0.25">
      <c r="B174" s="13" t="s">
        <v>116</v>
      </c>
      <c r="D174" s="2">
        <v>31</v>
      </c>
      <c r="E174" s="2">
        <f>'Rating Matrix'!C62</f>
        <v>10</v>
      </c>
      <c r="F174">
        <f>'Rating Matrix'!E62</f>
        <v>5</v>
      </c>
    </row>
    <row r="175" spans="2:7" ht="15.75" thickBot="1" x14ac:dyDescent="0.3">
      <c r="B175" s="4" t="s">
        <v>117</v>
      </c>
      <c r="C175" s="4"/>
      <c r="D175" s="5">
        <v>32</v>
      </c>
      <c r="E175" s="5">
        <f>'Rating Matrix'!C63</f>
        <v>10</v>
      </c>
      <c r="F175" s="4">
        <f>'Rating Matrix'!E63</f>
        <v>5</v>
      </c>
      <c r="G175" s="4"/>
    </row>
    <row r="176" spans="2:7" x14ac:dyDescent="0.25">
      <c r="B176" s="13" t="s">
        <v>119</v>
      </c>
      <c r="C176" s="2">
        <f>ROUND((SUMPRODUCT(E176:E188,F176:F188)/SUM(E176:E188)*1000),0)</f>
        <v>5000</v>
      </c>
      <c r="D176" s="2">
        <v>33</v>
      </c>
      <c r="E176" s="2">
        <f>'Rating Matrix'!C67</f>
        <v>10</v>
      </c>
      <c r="F176">
        <f>'Rating Matrix'!E67</f>
        <v>5</v>
      </c>
      <c r="G176" s="71" t="s">
        <v>23</v>
      </c>
    </row>
    <row r="177" spans="2:7" x14ac:dyDescent="0.25">
      <c r="B177" s="13" t="s">
        <v>120</v>
      </c>
      <c r="D177" s="2">
        <v>34</v>
      </c>
      <c r="E177" s="2">
        <f>'Rating Matrix'!C68</f>
        <v>10</v>
      </c>
      <c r="F177">
        <f>'Rating Matrix'!E68</f>
        <v>5</v>
      </c>
    </row>
    <row r="178" spans="2:7" x14ac:dyDescent="0.25">
      <c r="B178" s="13" t="s">
        <v>121</v>
      </c>
      <c r="D178" s="2">
        <v>35</v>
      </c>
      <c r="E178" s="2">
        <f>'Rating Matrix'!C69</f>
        <v>10</v>
      </c>
      <c r="F178">
        <f>'Rating Matrix'!E69</f>
        <v>5</v>
      </c>
    </row>
    <row r="179" spans="2:7" x14ac:dyDescent="0.25">
      <c r="B179" s="13" t="s">
        <v>122</v>
      </c>
      <c r="D179" s="2">
        <v>36</v>
      </c>
      <c r="E179" s="2">
        <f>'Rating Matrix'!C70</f>
        <v>10</v>
      </c>
      <c r="F179">
        <f>'Rating Matrix'!E70</f>
        <v>5</v>
      </c>
    </row>
    <row r="180" spans="2:7" x14ac:dyDescent="0.25">
      <c r="B180" s="13" t="s">
        <v>123</v>
      </c>
      <c r="D180" s="2">
        <v>37</v>
      </c>
      <c r="E180" s="2">
        <f>'Rating Matrix'!C71</f>
        <v>10</v>
      </c>
      <c r="F180">
        <f>'Rating Matrix'!E71</f>
        <v>5</v>
      </c>
    </row>
    <row r="181" spans="2:7" x14ac:dyDescent="0.25">
      <c r="B181" s="13" t="s">
        <v>124</v>
      </c>
      <c r="D181" s="2">
        <v>38</v>
      </c>
      <c r="E181" s="2">
        <f>'Rating Matrix'!C72</f>
        <v>10</v>
      </c>
      <c r="F181">
        <f>'Rating Matrix'!E72</f>
        <v>5</v>
      </c>
    </row>
    <row r="182" spans="2:7" x14ac:dyDescent="0.25">
      <c r="B182" s="13" t="s">
        <v>128</v>
      </c>
      <c r="D182" s="2">
        <v>39</v>
      </c>
      <c r="E182" s="2">
        <f>'Rating Matrix'!C73</f>
        <v>10</v>
      </c>
      <c r="F182">
        <f>'Rating Matrix'!E73</f>
        <v>5</v>
      </c>
    </row>
    <row r="183" spans="2:7" x14ac:dyDescent="0.25">
      <c r="B183" s="13" t="s">
        <v>129</v>
      </c>
      <c r="D183" s="2">
        <v>40</v>
      </c>
      <c r="E183" s="2">
        <f>'Rating Matrix'!C74</f>
        <v>10</v>
      </c>
      <c r="F183">
        <f>'Rating Matrix'!E74</f>
        <v>5</v>
      </c>
    </row>
    <row r="184" spans="2:7" x14ac:dyDescent="0.25">
      <c r="B184" s="13" t="s">
        <v>130</v>
      </c>
      <c r="D184" s="2">
        <v>41</v>
      </c>
      <c r="E184" s="2">
        <f>'Rating Matrix'!C75</f>
        <v>10</v>
      </c>
      <c r="F184">
        <f>'Rating Matrix'!E75</f>
        <v>5</v>
      </c>
    </row>
    <row r="185" spans="2:7" x14ac:dyDescent="0.25">
      <c r="B185" s="13" t="s">
        <v>131</v>
      </c>
      <c r="D185" s="2">
        <v>42</v>
      </c>
      <c r="E185" s="2">
        <f>'Rating Matrix'!C76</f>
        <v>10</v>
      </c>
      <c r="F185">
        <f>'Rating Matrix'!E76</f>
        <v>5</v>
      </c>
    </row>
    <row r="186" spans="2:7" x14ac:dyDescent="0.25">
      <c r="B186" s="13" t="s">
        <v>132</v>
      </c>
      <c r="D186" s="2">
        <v>43</v>
      </c>
      <c r="E186" s="2">
        <f>'Rating Matrix'!C77</f>
        <v>10</v>
      </c>
      <c r="F186">
        <f>'Rating Matrix'!E77</f>
        <v>5</v>
      </c>
    </row>
    <row r="187" spans="2:7" x14ac:dyDescent="0.25">
      <c r="B187" s="13" t="s">
        <v>133</v>
      </c>
      <c r="D187" s="2">
        <v>44</v>
      </c>
      <c r="E187" s="2">
        <f>'Rating Matrix'!C78</f>
        <v>10</v>
      </c>
      <c r="F187">
        <f>'Rating Matrix'!E78</f>
        <v>5</v>
      </c>
    </row>
    <row r="188" spans="2:7" ht="15.75" thickBot="1" x14ac:dyDescent="0.3">
      <c r="B188" s="17" t="s">
        <v>134</v>
      </c>
      <c r="C188" s="4"/>
      <c r="D188" s="5">
        <v>45</v>
      </c>
      <c r="E188" s="5">
        <f>'Rating Matrix'!C79</f>
        <v>10</v>
      </c>
      <c r="F188" s="4">
        <f>'Rating Matrix'!E79</f>
        <v>5</v>
      </c>
      <c r="G188" s="4"/>
    </row>
    <row r="189" spans="2:7" x14ac:dyDescent="0.25">
      <c r="C189" s="2">
        <f>ROUND((SUMPRODUCT(E144:E188,F144:F188)/SUM(E144:E188)*1000),0)</f>
        <v>5000</v>
      </c>
    </row>
  </sheetData>
  <sheetProtection algorithmName="SHA-512" hashValue="FJulX8UtkzysYA2jEa10xog4CidD9wL6f4ItaKO6bcE6IfpauYeVNAvWz92xcYI6WyQsEDdrt+CsTi+TnSk4EA==" saltValue="xRtjIO0TYaCXBbj8js+a0w==" spinCount="100000" sheet="1" objects="1" scenarios="1" selectLockedCells="1" selectUnlockedCells="1"/>
  <mergeCells count="3">
    <mergeCell ref="F34:G34"/>
    <mergeCell ref="B89:G89"/>
    <mergeCell ref="E76:G76"/>
  </mergeCells>
  <conditionalFormatting sqref="F13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8">
    <cfRule type="colorScale" priority="6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4">
    <cfRule type="colorScale" priority="6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5">
    <cfRule type="colorScale" priority="6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6">
    <cfRule type="colorScale" priority="6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7">
    <cfRule type="colorScale" priority="5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9">
    <cfRule type="colorScale" priority="5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3">
    <cfRule type="colorScale" priority="5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8">
    <cfRule type="colorScale" priority="5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4">
    <cfRule type="colorScale" priority="5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5">
    <cfRule type="colorScale" priority="5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6">
    <cfRule type="colorScale" priority="5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7">
    <cfRule type="colorScale" priority="5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3">
    <cfRule type="colorScale" priority="5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9">
    <cfRule type="colorScale" priority="5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0">
    <cfRule type="colorScale" priority="4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1">
    <cfRule type="colorScale" priority="4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2">
    <cfRule type="colorScale" priority="4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4:F36"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7">
    <cfRule type="colorScale" priority="4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2:F63">
    <cfRule type="colorScale" priority="4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4">
    <cfRule type="colorScale" priority="4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0">
    <cfRule type="colorScale" priority="4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5">
    <cfRule type="colorScale" priority="4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7">
    <cfRule type="colorScale" priority="4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8"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9">
    <cfRule type="colorScale" priority="3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1">
    <cfRule type="colorScale" priority="3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4"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2">
    <cfRule type="colorScale" priority="3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8"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69">
    <cfRule type="colorScale" priority="3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0">
    <cfRule type="colorScale" priority="3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1"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3">
    <cfRule type="colorScale" priority="3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8">
    <cfRule type="colorScale" priority="2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9"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80">
    <cfRule type="colorScale" priority="2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7">
    <cfRule type="colorScale" priority="2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75"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E76">
    <cfRule type="colorScale" priority="2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56">
    <cfRule type="colorScale" priority="2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1:F112">
    <cfRule type="colorScale" priority="2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3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9">
    <cfRule type="colorScale" priority="2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4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6">
    <cfRule type="colorScale" priority="1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7">
    <cfRule type="colorScale" priority="1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8">
    <cfRule type="colorScale" priority="1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0">
    <cfRule type="colorScale" priority="1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3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1">
    <cfRule type="colorScale" priority="1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7">
    <cfRule type="colorScale" priority="1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8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19">
    <cfRule type="colorScale" priority="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0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2">
    <cfRule type="colorScale" priority="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7">
    <cfRule type="colorScale" priority="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8">
    <cfRule type="colorScale" priority="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9"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6">
    <cfRule type="colorScale" priority="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4">
    <cfRule type="colorScale" priority="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25">
    <cfRule type="colorScale" priority="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05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62" fitToHeight="2" orientation="landscape" r:id="rId1"/>
  <rowBreaks count="2" manualBreakCount="2">
    <brk id="41" min="1" max="6" man="1"/>
    <brk id="85" min="1" max="6" man="1"/>
  </rowBreaks>
  <ignoredErrors>
    <ignoredError sqref="B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Solution Name &amp; Date</vt:lpstr>
      <vt:lpstr>Rating Matrix</vt:lpstr>
      <vt:lpstr>Results</vt:lpstr>
      <vt:lpstr>'Rating Matrix'!Print_Area</vt:lpstr>
      <vt:lpstr>Results!Print_Area</vt:lpstr>
      <vt:lpstr>'Solution Name &amp; Date'!Print_Area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2021-02-17T21:13:31Z</cp:lastPrinted>
  <dcterms:created xsi:type="dcterms:W3CDTF">2021-02-06T15:37:23Z</dcterms:created>
  <dcterms:modified xsi:type="dcterms:W3CDTF">2021-02-18T15:11:02Z</dcterms:modified>
</cp:coreProperties>
</file>